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autoCompressPictures="0"/>
  <mc:AlternateContent xmlns:mc="http://schemas.openxmlformats.org/markup-compatibility/2006">
    <mc:Choice Requires="x15">
      <x15ac:absPath xmlns:x15ac="http://schemas.microsoft.com/office/spreadsheetml/2010/11/ac" url="https://d.docs.live.net/74a5050295834aaa/Documents/D and D/Characters/Gorgonzola/"/>
    </mc:Choice>
  </mc:AlternateContent>
  <xr:revisionPtr revIDLastSave="48" documentId="8_{47983925-50AC-426E-BA8B-E668BE9E9415}" xr6:coauthVersionLast="47" xr6:coauthVersionMax="47" xr10:uidLastSave="{B906CECE-05ED-4202-A5F1-829A9BA52CC6}"/>
  <bookViews>
    <workbookView xWindow="-120" yWindow="-120" windowWidth="29040" windowHeight="15720" activeTab="3" xr2:uid="{00000000-000D-0000-FFFF-FFFF00000000}"/>
  </bookViews>
  <sheets>
    <sheet name="Character" sheetId="14" r:id="rId1"/>
    <sheet name="Skills" sheetId="15" r:id="rId2"/>
    <sheet name="Spells" sheetId="17" r:id="rId3"/>
    <sheet name="Twitch" sheetId="26" r:id="rId4"/>
    <sheet name="Equipment" sheetId="16" r:id="rId5"/>
    <sheet name="Notes" sheetId="18" r:id="rId6"/>
    <sheet name="Account" sheetId="19"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26" l="1"/>
  <c r="I35" i="16"/>
  <c r="I43" i="16"/>
  <c r="I42" i="16"/>
  <c r="I41" i="16"/>
  <c r="I32" i="16"/>
  <c r="I34" i="16"/>
  <c r="C5" i="16"/>
  <c r="I40" i="16"/>
  <c r="C33" i="14"/>
  <c r="C35" i="14"/>
  <c r="C31" i="14"/>
  <c r="I33" i="16"/>
  <c r="I39" i="16"/>
  <c r="I37" i="16"/>
  <c r="G51" i="26"/>
  <c r="F51" i="26"/>
  <c r="G52" i="26"/>
  <c r="F52" i="26"/>
  <c r="G53" i="26"/>
  <c r="F53" i="26"/>
  <c r="G54" i="26"/>
  <c r="F54" i="26"/>
  <c r="G55" i="26"/>
  <c r="F55" i="26"/>
  <c r="G56" i="26"/>
  <c r="F56" i="26"/>
  <c r="G57" i="26"/>
  <c r="F57" i="26"/>
  <c r="G58" i="26"/>
  <c r="F58" i="26"/>
  <c r="G59" i="26"/>
  <c r="F59" i="26"/>
  <c r="F50" i="26"/>
  <c r="E4" i="19"/>
  <c r="H2" i="15"/>
  <c r="H40" i="14"/>
  <c r="B11" i="14"/>
  <c r="H48" i="26"/>
  <c r="C32" i="26"/>
  <c r="C31" i="26"/>
  <c r="D23" i="26"/>
  <c r="C23" i="26"/>
  <c r="C21" i="26"/>
  <c r="G20" i="26"/>
  <c r="C20" i="26"/>
  <c r="G19" i="26"/>
  <c r="C19" i="26"/>
  <c r="E16" i="26"/>
  <c r="C16" i="26"/>
  <c r="E15" i="26"/>
  <c r="C15" i="26"/>
  <c r="E14" i="26"/>
  <c r="C14" i="26"/>
  <c r="B11" i="26"/>
  <c r="E14" i="14"/>
  <c r="C14" i="14"/>
  <c r="C41" i="14"/>
  <c r="B2" i="14"/>
  <c r="G40" i="14"/>
  <c r="B82" i="17"/>
  <c r="F40" i="14"/>
  <c r="B61" i="17"/>
  <c r="E40" i="14"/>
  <c r="B34" i="17"/>
  <c r="D40" i="14"/>
  <c r="B16" i="17"/>
  <c r="C40" i="14"/>
  <c r="B2" i="17"/>
  <c r="E15" i="14"/>
  <c r="C15" i="14"/>
  <c r="E16" i="14"/>
  <c r="C16" i="14"/>
  <c r="G18" i="14"/>
  <c r="C18" i="14"/>
  <c r="G19" i="14"/>
  <c r="C19" i="14"/>
  <c r="C20" i="14"/>
  <c r="D23" i="14"/>
  <c r="C23" i="14"/>
  <c r="I29" i="14"/>
  <c r="L29" i="14"/>
  <c r="H29" i="14"/>
  <c r="C32" i="14"/>
  <c r="C34" i="14"/>
  <c r="I40" i="14"/>
  <c r="J40" i="14"/>
  <c r="K40" i="14"/>
  <c r="L40" i="14"/>
  <c r="D41" i="14"/>
  <c r="E41" i="14"/>
  <c r="F41" i="14"/>
  <c r="G41" i="14"/>
  <c r="H41" i="14"/>
  <c r="I41" i="14"/>
  <c r="J41" i="14"/>
  <c r="K41" i="14"/>
  <c r="L41" i="14"/>
  <c r="H3" i="15"/>
  <c r="G5" i="15"/>
  <c r="F5" i="15"/>
  <c r="G6" i="15"/>
  <c r="F6" i="15"/>
  <c r="G7" i="15"/>
  <c r="F7" i="15"/>
  <c r="G8" i="15"/>
  <c r="F8" i="15"/>
  <c r="G9" i="15"/>
  <c r="F9" i="15"/>
  <c r="G10" i="15"/>
  <c r="F10" i="15"/>
  <c r="G11" i="15"/>
  <c r="F11" i="15"/>
  <c r="G12" i="15"/>
  <c r="F12" i="15"/>
  <c r="G13" i="15"/>
  <c r="F13" i="15"/>
  <c r="G14" i="15"/>
  <c r="F14" i="15"/>
  <c r="G15" i="15"/>
  <c r="F15" i="15"/>
  <c r="G16" i="15"/>
  <c r="F16" i="15"/>
  <c r="G17" i="15"/>
  <c r="F17" i="15"/>
  <c r="G18" i="15"/>
  <c r="F18" i="15"/>
  <c r="G19" i="15"/>
  <c r="F19" i="15"/>
  <c r="G20" i="15"/>
  <c r="F20" i="15"/>
  <c r="G21" i="15"/>
  <c r="F21" i="15"/>
  <c r="G22" i="15"/>
  <c r="F22" i="15"/>
  <c r="G23" i="15"/>
  <c r="F23" i="15"/>
  <c r="G24" i="15"/>
  <c r="F24" i="15"/>
  <c r="G25" i="15"/>
  <c r="F25" i="15"/>
  <c r="G26" i="15"/>
  <c r="F26" i="15"/>
  <c r="G27" i="15"/>
  <c r="F27" i="15"/>
  <c r="G28" i="15"/>
  <c r="F28" i="15"/>
  <c r="G29" i="15"/>
  <c r="F29" i="15"/>
  <c r="G30" i="15"/>
  <c r="F30" i="15"/>
  <c r="G31" i="15"/>
  <c r="F31" i="15"/>
  <c r="G32" i="15"/>
  <c r="F32" i="15"/>
  <c r="G33" i="15"/>
  <c r="F33" i="15"/>
  <c r="G34" i="15"/>
  <c r="F34" i="15"/>
  <c r="G35" i="15"/>
  <c r="F35" i="15"/>
  <c r="G36" i="15"/>
  <c r="F36" i="15"/>
  <c r="G37" i="15"/>
  <c r="F37" i="15"/>
  <c r="G38" i="15"/>
  <c r="F38" i="15"/>
  <c r="G39" i="15"/>
  <c r="F39" i="15"/>
  <c r="G40" i="15"/>
  <c r="F40" i="15"/>
  <c r="G41" i="15"/>
  <c r="F41" i="15"/>
  <c r="G42" i="15"/>
  <c r="F42" i="15"/>
  <c r="I7" i="16"/>
  <c r="I8" i="16"/>
  <c r="I9" i="16"/>
  <c r="I10" i="16"/>
  <c r="I11" i="16"/>
  <c r="I12" i="16"/>
  <c r="I13" i="16"/>
  <c r="I14" i="16"/>
  <c r="I15" i="16"/>
  <c r="I16" i="16"/>
  <c r="I17" i="16"/>
  <c r="I18" i="16"/>
  <c r="I19" i="16"/>
  <c r="I20" i="16"/>
  <c r="I21" i="16"/>
  <c r="I22" i="16"/>
  <c r="I23" i="16"/>
  <c r="I24" i="16"/>
  <c r="I25" i="16"/>
  <c r="I38" i="16"/>
  <c r="I26" i="16"/>
  <c r="I27" i="16"/>
  <c r="I28" i="16"/>
  <c r="I29" i="16"/>
  <c r="I30" i="16"/>
  <c r="I31" i="16"/>
  <c r="I36" i="16"/>
  <c r="C3" i="16"/>
  <c r="C4" i="16"/>
  <c r="E3" i="16"/>
  <c r="E5" i="19"/>
  <c r="E6" i="19"/>
  <c r="E7" i="19"/>
  <c r="E8" i="19"/>
  <c r="E9" i="19"/>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alcChain>
</file>

<file path=xl/sharedStrings.xml><?xml version="1.0" encoding="utf-8"?>
<sst xmlns="http://schemas.openxmlformats.org/spreadsheetml/2006/main" count="720" uniqueCount="449">
  <si>
    <t>Character Sheet</t>
  </si>
  <si>
    <t>Level</t>
  </si>
  <si>
    <t>Druid</t>
  </si>
  <si>
    <t>Ability</t>
  </si>
  <si>
    <t>Base</t>
  </si>
  <si>
    <t>Modifier</t>
  </si>
  <si>
    <t>Score</t>
  </si>
  <si>
    <t>Mod</t>
  </si>
  <si>
    <t>Notes</t>
  </si>
  <si>
    <t>STR</t>
  </si>
  <si>
    <t>DEX</t>
  </si>
  <si>
    <t>CON</t>
  </si>
  <si>
    <t>INT</t>
  </si>
  <si>
    <t>WIS</t>
  </si>
  <si>
    <t>CHA</t>
  </si>
  <si>
    <t>Hit Points</t>
  </si>
  <si>
    <t>Saves</t>
  </si>
  <si>
    <t>Total</t>
  </si>
  <si>
    <t>Abil</t>
  </si>
  <si>
    <t>Magic</t>
  </si>
  <si>
    <t>Misc</t>
  </si>
  <si>
    <t>Temp</t>
  </si>
  <si>
    <t>Fortitude</t>
  </si>
  <si>
    <t>Reflex</t>
  </si>
  <si>
    <t>Will</t>
  </si>
  <si>
    <t>AC</t>
  </si>
  <si>
    <t>Armour</t>
  </si>
  <si>
    <t>Dex</t>
  </si>
  <si>
    <t>Ring</t>
  </si>
  <si>
    <t>Natural</t>
  </si>
  <si>
    <t>Normal</t>
  </si>
  <si>
    <t>Touch</t>
  </si>
  <si>
    <t>Flat Footed</t>
  </si>
  <si>
    <t>DEFENSE</t>
  </si>
  <si>
    <t>Initiative</t>
  </si>
  <si>
    <t>Dex.</t>
  </si>
  <si>
    <t>Misc.</t>
  </si>
  <si>
    <t>AC Bonus</t>
  </si>
  <si>
    <t>Max  Dex</t>
  </si>
  <si>
    <t>Speed</t>
  </si>
  <si>
    <t>Weight</t>
  </si>
  <si>
    <t>Check P</t>
  </si>
  <si>
    <t>Spell F</t>
  </si>
  <si>
    <t>Type</t>
  </si>
  <si>
    <t>Note</t>
  </si>
  <si>
    <t>ATTACK</t>
  </si>
  <si>
    <t>BAB</t>
  </si>
  <si>
    <t>1st</t>
  </si>
  <si>
    <t>2nd</t>
  </si>
  <si>
    <t>3rd</t>
  </si>
  <si>
    <t>4th</t>
  </si>
  <si>
    <t>Grapple</t>
  </si>
  <si>
    <t>Str</t>
  </si>
  <si>
    <t>Weapon</t>
  </si>
  <si>
    <t>At Bonus</t>
  </si>
  <si>
    <t>Attack</t>
  </si>
  <si>
    <t>Damage</t>
  </si>
  <si>
    <t>Critical</t>
  </si>
  <si>
    <t>Range</t>
  </si>
  <si>
    <t>Type/Size</t>
  </si>
  <si>
    <t>x2</t>
  </si>
  <si>
    <t>na</t>
  </si>
  <si>
    <t>Quarterstaff</t>
  </si>
  <si>
    <t>Sling</t>
  </si>
  <si>
    <t>50'</t>
  </si>
  <si>
    <t>SPELLS</t>
  </si>
  <si>
    <t>Class Spells</t>
  </si>
  <si>
    <t>Bonus</t>
  </si>
  <si>
    <t>Total Spells</t>
  </si>
  <si>
    <t>DC</t>
  </si>
  <si>
    <t>Create Water</t>
  </si>
  <si>
    <t xml:space="preserve"> Creates 2 gallons/level of pure water. </t>
  </si>
  <si>
    <t>Cure Minor Wounds</t>
  </si>
  <si>
    <t xml:space="preserve"> Cures 1 point of damage. </t>
  </si>
  <si>
    <t>Detect Magic</t>
  </si>
  <si>
    <t xml:space="preserve"> Detects spells and magic items within 60 ft. </t>
  </si>
  <si>
    <t>Detect Poison</t>
  </si>
  <si>
    <t xml:space="preserve"> Detects poison in one creature or object. </t>
  </si>
  <si>
    <t>Flare</t>
  </si>
  <si>
    <t xml:space="preserve"> Dazzles one creature (–1 penalty on attack rolls). </t>
  </si>
  <si>
    <t>Guidance</t>
  </si>
  <si>
    <t xml:space="preserve"> +1 on one attack roll, saving throw, or skill check. </t>
  </si>
  <si>
    <t>Know Direction</t>
  </si>
  <si>
    <t xml:space="preserve"> You discern north. </t>
  </si>
  <si>
    <t>Light</t>
  </si>
  <si>
    <t xml:space="preserve"> Object shines like a torch. </t>
  </si>
  <si>
    <t>Mending</t>
  </si>
  <si>
    <t xml:space="preserve"> Makes minor repairs on an object. </t>
  </si>
  <si>
    <t>Purify Food and Drink</t>
  </si>
  <si>
    <t xml:space="preserve"> Purifies 1 cu. ft./level of food or water. </t>
  </si>
  <si>
    <t>Read Magic</t>
  </si>
  <si>
    <t xml:space="preserve"> Read scrolls and spellbooks. </t>
  </si>
  <si>
    <t>Resistance</t>
  </si>
  <si>
    <t xml:space="preserve"> Subject gains +1 bonus on saving throws. </t>
  </si>
  <si>
    <t>Virtue</t>
  </si>
  <si>
    <t xml:space="preserve"> Subject gains 1 temporary hp. </t>
  </si>
  <si>
    <t>Red slime gives 1d8 damage against grapples and unarmed attacks.</t>
  </si>
  <si>
    <t>Charm Animal</t>
  </si>
  <si>
    <t xml:space="preserve"> Makes one animal your friend. </t>
  </si>
  <si>
    <t>Cure Light Wounds</t>
  </si>
  <si>
    <t xml:space="preserve"> Cures 1d8 damage +1/level (max +5). </t>
  </si>
  <si>
    <t>Detect Animals or Plants</t>
  </si>
  <si>
    <t xml:space="preserve"> Detects kinds of animals or plants. </t>
  </si>
  <si>
    <t>Endure Elements</t>
  </si>
  <si>
    <t xml:space="preserve"> Exist comfortably in hot or cold environments. </t>
  </si>
  <si>
    <t>Entangle</t>
  </si>
  <si>
    <t xml:space="preserve"> Plants entangle everyone in 40-ft.-radius. </t>
  </si>
  <si>
    <t>Faerie Fire</t>
  </si>
  <si>
    <t>Hide from Animals</t>
  </si>
  <si>
    <t xml:space="preserve"> Animals can’t perceive one subject/level. </t>
  </si>
  <si>
    <t>Jump</t>
  </si>
  <si>
    <t>Magic Fang</t>
  </si>
  <si>
    <t xml:space="preserve"> One natural weapon of subject creature gets +1 on attack and damage rolls. </t>
  </si>
  <si>
    <t>Magic Stone</t>
  </si>
  <si>
    <t xml:space="preserve"> Three stones gain +1 on attack rolls, deal 1d6+1 damage. </t>
  </si>
  <si>
    <t>Obscuring Mist</t>
  </si>
  <si>
    <t xml:space="preserve"> Fog surrounds you. </t>
  </si>
  <si>
    <t>Pass without Trace</t>
  </si>
  <si>
    <t xml:space="preserve"> One subject/level leaves no tracks. </t>
  </si>
  <si>
    <t>Produce Flame</t>
  </si>
  <si>
    <t xml:space="preserve"> 1d6 damage +1/level, touch or thrown. </t>
  </si>
  <si>
    <t>Shillelagh</t>
  </si>
  <si>
    <t xml:space="preserve"> Quarterstaff becomes +1 weapon (Medium 2d6 damage) for 1 min./level. </t>
  </si>
  <si>
    <t>Speak with Animals</t>
  </si>
  <si>
    <t xml:space="preserve"> You can communicate with animals. </t>
  </si>
  <si>
    <t>Barkskin</t>
  </si>
  <si>
    <t xml:space="preserve"> Grants +2 (or higher) enhancement to natural armor. </t>
  </si>
  <si>
    <t>Bear's Endurance</t>
  </si>
  <si>
    <t xml:space="preserve"> Subject gains +4 to Con for 1 min./level. </t>
  </si>
  <si>
    <t>Bull's Strength</t>
  </si>
  <si>
    <t xml:space="preserve"> Subject gains +4 to Str for 1 min./level. </t>
  </si>
  <si>
    <t>Cat's Grace</t>
  </si>
  <si>
    <t xml:space="preserve"> Subject gains +4 to Dex for 1 min./level. </t>
  </si>
  <si>
    <t>Chill Metal</t>
  </si>
  <si>
    <t xml:space="preserve"> Cold metal damages those who touch it. </t>
  </si>
  <si>
    <t>Delay Poison</t>
  </si>
  <si>
    <t xml:space="preserve"> Stops poison from harming subject for 1 hour/level. </t>
  </si>
  <si>
    <t>Flame Blade</t>
  </si>
  <si>
    <t xml:space="preserve"> Touch attack deals 1d8 +1/two levels damage. </t>
  </si>
  <si>
    <t>Flaming Sphere</t>
  </si>
  <si>
    <t xml:space="preserve"> Creates rolling ball of fire, 2d6 damage, lasts 1 round/level. </t>
  </si>
  <si>
    <t>Fog Cloud</t>
  </si>
  <si>
    <t xml:space="preserve"> Fog obscures vision. </t>
  </si>
  <si>
    <t>Gust of Wind</t>
  </si>
  <si>
    <t xml:space="preserve"> Blows away or knocks down smaller creatures. </t>
  </si>
  <si>
    <t>Heat Metal</t>
  </si>
  <si>
    <t xml:space="preserve"> Make metal so hot it damages those who touch it. </t>
  </si>
  <si>
    <t>Hold Animal</t>
  </si>
  <si>
    <t xml:space="preserve"> Paralyzes one animal for 1 round/level. </t>
  </si>
  <si>
    <t>Owl's Wisdom</t>
  </si>
  <si>
    <t xml:space="preserve"> Subject gains +4 to Wis for 1 min./level. </t>
  </si>
  <si>
    <t>Reduce Animal</t>
  </si>
  <si>
    <t xml:space="preserve"> Shrinks one willing animal. </t>
  </si>
  <si>
    <t>Resist Energy</t>
  </si>
  <si>
    <t xml:space="preserve"> Ignores 10 (or more) points of damage/attack from specified energy type. </t>
  </si>
  <si>
    <t>Restoration, Lesser</t>
  </si>
  <si>
    <t xml:space="preserve"> Dispels magical ability penalty or repairs 1d4 ability damage. </t>
  </si>
  <si>
    <t>Soften Earth and Stone</t>
  </si>
  <si>
    <t xml:space="preserve"> Turns stone to clay or dirt to sand or mud. </t>
  </si>
  <si>
    <t>Spider Climb</t>
  </si>
  <si>
    <t xml:space="preserve"> Grants ability to walk on walls and ceilings. </t>
  </si>
  <si>
    <t>Summon Swarm</t>
  </si>
  <si>
    <t xml:space="preserve"> Summons swarm of bats, rats, or spiders. </t>
  </si>
  <si>
    <t>Tree Shape</t>
  </si>
  <si>
    <t xml:space="preserve"> You look exactly like a tree for 1 hour/level. </t>
  </si>
  <si>
    <t>Warp Wood</t>
  </si>
  <si>
    <t xml:space="preserve"> Bends wood (shaft, handle, door, plank). </t>
  </si>
  <si>
    <t>Call Lightning</t>
  </si>
  <si>
    <t>Cure Moderate Wounds</t>
  </si>
  <si>
    <t>Daylight</t>
  </si>
  <si>
    <t>Dominate Animal</t>
  </si>
  <si>
    <t>Magic Fang, Greater</t>
  </si>
  <si>
    <t>Meld into Stone</t>
  </si>
  <si>
    <t>Neutralize Poison</t>
  </si>
  <si>
    <t>Protection from Energy</t>
  </si>
  <si>
    <t>Sleet Storm</t>
  </si>
  <si>
    <t>Speak with Plants</t>
  </si>
  <si>
    <t>Spike Growth</t>
  </si>
  <si>
    <t>Stone Shape</t>
  </si>
  <si>
    <t>Wind Wall</t>
  </si>
  <si>
    <t>Skills</t>
  </si>
  <si>
    <t>None</t>
  </si>
  <si>
    <t>Max Ranks</t>
  </si>
  <si>
    <t>SUM</t>
  </si>
  <si>
    <t>Class?</t>
  </si>
  <si>
    <t>Name</t>
  </si>
  <si>
    <t>Trained?</t>
  </si>
  <si>
    <t>Key</t>
  </si>
  <si>
    <t>Ranks</t>
  </si>
  <si>
    <t>Appraise</t>
  </si>
  <si>
    <t>Int</t>
  </si>
  <si>
    <t>Balance</t>
  </si>
  <si>
    <t>Tumble</t>
  </si>
  <si>
    <t>Bluff</t>
  </si>
  <si>
    <t>Cha</t>
  </si>
  <si>
    <t>Climb</t>
  </si>
  <si>
    <t>Concentration</t>
  </si>
  <si>
    <t>Con</t>
  </si>
  <si>
    <t>Craft-</t>
  </si>
  <si>
    <t>Decipher Script</t>
  </si>
  <si>
    <t>Yes</t>
  </si>
  <si>
    <t>Diplomacy</t>
  </si>
  <si>
    <t>Disable Device</t>
  </si>
  <si>
    <t>Disguise</t>
  </si>
  <si>
    <t>Escape Artist</t>
  </si>
  <si>
    <t>Forgery</t>
  </si>
  <si>
    <t>Gather Info</t>
  </si>
  <si>
    <t>D</t>
  </si>
  <si>
    <t>Handle Animal</t>
  </si>
  <si>
    <t>Heal</t>
  </si>
  <si>
    <t>Wis</t>
  </si>
  <si>
    <t>Hide</t>
  </si>
  <si>
    <t>Intimidate</t>
  </si>
  <si>
    <t>Knowledge Arcana</t>
  </si>
  <si>
    <t>Knowledge Religion</t>
  </si>
  <si>
    <t>Knowledge Nature</t>
  </si>
  <si>
    <t>Listen</t>
  </si>
  <si>
    <t>Move Silently</t>
  </si>
  <si>
    <t>Open Lock</t>
  </si>
  <si>
    <t>Perform</t>
  </si>
  <si>
    <t>Prof</t>
  </si>
  <si>
    <t>Ride</t>
  </si>
  <si>
    <t>Search</t>
  </si>
  <si>
    <t>Sense Motive</t>
  </si>
  <si>
    <t>Sleight of Hand</t>
  </si>
  <si>
    <t>Speak Language</t>
  </si>
  <si>
    <t>Spellcraft</t>
  </si>
  <si>
    <t>Spot</t>
  </si>
  <si>
    <t>Survival</t>
  </si>
  <si>
    <t>Swim</t>
  </si>
  <si>
    <t>Use Magic Device</t>
  </si>
  <si>
    <t>Use Rope</t>
  </si>
  <si>
    <t>Skill Tricks</t>
  </si>
  <si>
    <t>Hit Die</t>
  </si>
  <si>
    <t>Items and Encumbrance</t>
  </si>
  <si>
    <t>Locations</t>
  </si>
  <si>
    <t>Encumbrance</t>
  </si>
  <si>
    <t>Load</t>
  </si>
  <si>
    <t>Person</t>
  </si>
  <si>
    <t>Carry</t>
  </si>
  <si>
    <t>Haversack</t>
  </si>
  <si>
    <t>Pack</t>
  </si>
  <si>
    <t>Medium</t>
  </si>
  <si>
    <t>Heavy</t>
  </si>
  <si>
    <t>Place / Type</t>
  </si>
  <si>
    <t>Item</t>
  </si>
  <si>
    <t>Description</t>
  </si>
  <si>
    <t>Cost (gp)</t>
  </si>
  <si>
    <t>Qty.</t>
  </si>
  <si>
    <t>Weight (ea)</t>
  </si>
  <si>
    <t>Weight (total)</t>
  </si>
  <si>
    <t>Location</t>
  </si>
  <si>
    <t>Head</t>
  </si>
  <si>
    <t>Face</t>
  </si>
  <si>
    <t>Throat</t>
  </si>
  <si>
    <t>Shoulders</t>
  </si>
  <si>
    <t>Body</t>
  </si>
  <si>
    <t>Torso</t>
  </si>
  <si>
    <t>Hands</t>
  </si>
  <si>
    <t>Arms</t>
  </si>
  <si>
    <t>Waist</t>
  </si>
  <si>
    <t>Feet</t>
  </si>
  <si>
    <t>Ring1</t>
  </si>
  <si>
    <t>Ring2</t>
  </si>
  <si>
    <t>Bedding</t>
  </si>
  <si>
    <t>Potions</t>
  </si>
  <si>
    <t>Tools</t>
  </si>
  <si>
    <t>Rations</t>
  </si>
  <si>
    <t>Flask</t>
  </si>
  <si>
    <t>Abilities and General Info</t>
  </si>
  <si>
    <t>Feat</t>
  </si>
  <si>
    <t>Account</t>
  </si>
  <si>
    <t>Ref</t>
  </si>
  <si>
    <t>Deposit</t>
  </si>
  <si>
    <t>Debit</t>
  </si>
  <si>
    <t>0th Level 6</t>
  </si>
  <si>
    <t>1st Level 6</t>
  </si>
  <si>
    <t>2nd Level 4</t>
  </si>
  <si>
    <t>3rd Level 3</t>
  </si>
  <si>
    <t>4th Level 2</t>
  </si>
  <si>
    <t>Flame Strike</t>
  </si>
  <si>
    <t>Bite</t>
  </si>
  <si>
    <t>Land</t>
  </si>
  <si>
    <t>Fly</t>
  </si>
  <si>
    <t>"Favorite" Spells</t>
  </si>
  <si>
    <t>Babau Slime (SC)</t>
  </si>
  <si>
    <t>Lesser Vigor SC</t>
  </si>
  <si>
    <t>Spider Hand BoVD</t>
  </si>
  <si>
    <t>Align Fang SC</t>
  </si>
  <si>
    <t>Blinding Spittle SC</t>
  </si>
  <si>
    <t>Reputed to be broken.</t>
  </si>
  <si>
    <t>Brambles SC</t>
  </si>
  <si>
    <t>Creeping Cold</t>
  </si>
  <si>
    <t>Splinterbolt SC</t>
  </si>
  <si>
    <t>Evard's Menacing Tent. PHB2</t>
  </si>
  <si>
    <t>Alter Fortune PHB2</t>
  </si>
  <si>
    <t>Giant's wrath SC</t>
  </si>
  <si>
    <t>Spirit Jaws SC</t>
  </si>
  <si>
    <t>Thornskin SC</t>
  </si>
  <si>
    <t>Arc of Lightning SC</t>
  </si>
  <si>
    <t>Freedom of Movement</t>
  </si>
  <si>
    <t>Enhance Wild Shape SC</t>
  </si>
  <si>
    <t>DC = 10 + Modifier + Spell Level</t>
  </si>
  <si>
    <t>Blindsight SC</t>
  </si>
  <si>
    <t>Size</t>
  </si>
  <si>
    <t>Outlines subjects with light, canceling blur, concealment, etc</t>
  </si>
  <si>
    <t>Remove Disease</t>
  </si>
  <si>
    <t>Im. Grap.</t>
  </si>
  <si>
    <t>Gorgonzola</t>
  </si>
  <si>
    <t>Other</t>
  </si>
  <si>
    <t>.</t>
  </si>
  <si>
    <t>Lvl (Druid)</t>
  </si>
  <si>
    <t>Initial</t>
  </si>
  <si>
    <t>4th lvl adv</t>
  </si>
  <si>
    <t>An C table</t>
  </si>
  <si>
    <t>Ability Score</t>
  </si>
  <si>
    <t>Armor</t>
  </si>
  <si>
    <t>natural</t>
  </si>
  <si>
    <t>Special</t>
  </si>
  <si>
    <t>SQ</t>
  </si>
  <si>
    <t>Tricks</t>
  </si>
  <si>
    <t>(Animal)</t>
  </si>
  <si>
    <t>Sum</t>
  </si>
  <si>
    <t>Stealth</t>
  </si>
  <si>
    <t>Animal Companion - Riding Dog</t>
  </si>
  <si>
    <t>Low light vision,</t>
  </si>
  <si>
    <t>Scent</t>
  </si>
  <si>
    <t>Alertness</t>
  </si>
  <si>
    <t>Track</t>
  </si>
  <si>
    <t>Bonus money</t>
  </si>
  <si>
    <t>Riding Dog Gear, Saddle</t>
  </si>
  <si>
    <t>Club</t>
  </si>
  <si>
    <t>Shield, Light Wooden</t>
  </si>
  <si>
    <t>Armor Hide</t>
  </si>
  <si>
    <t>1d4</t>
  </si>
  <si>
    <t>1d3</t>
  </si>
  <si>
    <t>Race</t>
  </si>
  <si>
    <t>Gender</t>
  </si>
  <si>
    <t>Male</t>
  </si>
  <si>
    <t>Height/Weight</t>
  </si>
  <si>
    <t>Alignment</t>
  </si>
  <si>
    <t>Diety</t>
  </si>
  <si>
    <t>Halfling</t>
  </si>
  <si>
    <t>Small</t>
  </si>
  <si>
    <t>Neutral</t>
  </si>
  <si>
    <t>Racial +1</t>
  </si>
  <si>
    <t>R +2 fear (morale)</t>
  </si>
  <si>
    <t>+1 racial</t>
  </si>
  <si>
    <t>size +1</t>
  </si>
  <si>
    <t>Size +1</t>
  </si>
  <si>
    <t>+2 racial</t>
  </si>
  <si>
    <t>Name: Twitch</t>
  </si>
  <si>
    <t>Feats 1+1 per 3 Hd</t>
  </si>
  <si>
    <t>3' 2" /34lb</t>
  </si>
  <si>
    <t>Contribution to CLW wand</t>
  </si>
  <si>
    <t>Sling bullets 20</t>
  </si>
  <si>
    <t>Bedroll</t>
  </si>
  <si>
    <t>Waterskin</t>
  </si>
  <si>
    <t>Torches</t>
  </si>
  <si>
    <t>Shield</t>
  </si>
  <si>
    <t>Light wooden shield</t>
  </si>
  <si>
    <t>Sling with Bullets (20)</t>
  </si>
  <si>
    <t>Shield, light wooden</t>
  </si>
  <si>
    <t>Mounted Combat Prerequisite: Ride 1 rank. Benefit: Once per round when your mount is hit in combat, you may attempt a Ride check (as a reaction) to negate the hit. The hit is
negated if your Ride check result is greater than the opponent’s attack roll. (Essentially, the Ride check result becomes the mount’s Armor Class if it’s higher than the mount’s regular AC.)</t>
  </si>
  <si>
    <t>Rations 4days</t>
  </si>
  <si>
    <t>Flint and steel</t>
  </si>
  <si>
    <t>Feat 1st level</t>
  </si>
  <si>
    <t>S Attack</t>
  </si>
  <si>
    <t>Trip</t>
  </si>
  <si>
    <t>Link, Share spells</t>
  </si>
  <si>
    <t>1st Level</t>
  </si>
  <si>
    <t>Animal companion</t>
  </si>
  <si>
    <t>2nd Level</t>
  </si>
  <si>
    <t>nature sense</t>
  </si>
  <si>
    <t>Obad-Hai</t>
  </si>
  <si>
    <t>Twitch</t>
  </si>
  <si>
    <t>Saddle</t>
  </si>
  <si>
    <t>bit and bridle</t>
  </si>
  <si>
    <t>Bit and bridle</t>
  </si>
  <si>
    <t>Light 100lb, Med 200lb, Heavy 300lb</t>
  </si>
  <si>
    <t>Druid  starting money max</t>
  </si>
  <si>
    <t>Skills
D=4+Int=4</t>
  </si>
  <si>
    <t xml:space="preserve">  </t>
  </si>
  <si>
    <t>Scrolls</t>
  </si>
  <si>
    <t>Items</t>
  </si>
  <si>
    <t>Small Mirror</t>
  </si>
  <si>
    <t>Payout</t>
  </si>
  <si>
    <t>Club/ Shilleagh</t>
  </si>
  <si>
    <t>1d8 +1</t>
  </si>
  <si>
    <t>Nature sense: Druid gains a +2 bonus on Knowledge (nature) and Survival checks.</t>
  </si>
  <si>
    <t>Wild empathy: The druid rolls 1d20 and adds her druid level and her Charisma modifier to determine the wild empathy check result.</t>
  </si>
  <si>
    <t>Woodland stride: Ex): Starting at 2nd level, a druid may move through any sort of undergrowth (such as natural thorns, briars, overgrown areas, and similar terrain) at her normal speed and without taking damage or suffering any other impairment.</t>
  </si>
  <si>
    <t>3rd Level</t>
  </si>
  <si>
    <t>Trackless Step: Starting at 3rd level, a druid leaves no trail in natural surroundings and cannot be tracked. She may choose to leave a trail if so desired.</t>
  </si>
  <si>
    <t xml:space="preserve">Feat 3rd Level </t>
  </si>
  <si>
    <t>Ride by Attack. You are skilled at making fast attacks for your mount. Prerequisites: Ride 1 rank, Mounted Combat.
Benefit: When you are mounted and use the charge action, you may move and attack as if with a standard charge and then move again (continuing the straight line of the charge). Your total movement for the round can’t exceed double your mounted speed. You and your mount do not provoke an attack of opportunity from the opponent that you attack.</t>
  </si>
  <si>
    <t>1d6+4</t>
  </si>
  <si>
    <t>Evasion</t>
  </si>
  <si>
    <t>Light Armor Prof</t>
  </si>
  <si>
    <t>Resist Nature’s Lure (Ex): Starting at 4th level, a druid gains a +4 bonus on saving throws against the spell-like abilities of fey (such as dryads, pixies, and sprites).</t>
  </si>
  <si>
    <t>4th Level</t>
  </si>
  <si>
    <t>Scimitar</t>
  </si>
  <si>
    <t>B/S</t>
  </si>
  <si>
    <t>+1 enhancement</t>
  </si>
  <si>
    <t>18-20/x2</t>
  </si>
  <si>
    <t>1d4+1</t>
  </si>
  <si>
    <t>S/S</t>
  </si>
  <si>
    <t>Payout WOG March 2025</t>
  </si>
  <si>
    <t>Wands</t>
  </si>
  <si>
    <t>Necklace of Fireballs 1 3d6 left</t>
  </si>
  <si>
    <t>Scimitar +1</t>
  </si>
  <si>
    <t>Backpack</t>
  </si>
  <si>
    <t>For wand of CLW</t>
  </si>
  <si>
    <t>Mount</t>
  </si>
  <si>
    <t>Shalm Acorn +1 untyped bonus to Reflex 3x/day-immediate act</t>
  </si>
  <si>
    <t>Pearl of Power Level 1
Magic Stone</t>
  </si>
  <si>
    <t>Lesser Restortion
Magic Stone</t>
  </si>
  <si>
    <t>Rod of Extend 3x per day like extend feat.</t>
  </si>
  <si>
    <t>Druid vestment 1 extra wildshape per day</t>
  </si>
  <si>
    <t>5th Level</t>
  </si>
  <si>
    <t>Periapt of Wisdom +2</t>
  </si>
  <si>
    <t>Periapt</t>
  </si>
  <si>
    <t>Feat 6th Level</t>
  </si>
  <si>
    <t>Animal C. +4 NA</t>
  </si>
  <si>
    <t>Devotion</t>
  </si>
  <si>
    <t>racial +4</t>
  </si>
  <si>
    <t>Track , +4 when tracking</t>
  </si>
  <si>
    <r>
      <rPr>
        <b/>
        <sz val="8"/>
        <color rgb="FF000000"/>
        <rFont val="Arial"/>
        <family val="2"/>
      </rPr>
      <t xml:space="preserve">Wild Shape (2/day) </t>
    </r>
    <r>
      <rPr>
        <sz val="8"/>
        <color indexed="8"/>
        <rFont val="Arial"/>
        <family val="2"/>
      </rPr>
      <t>At 5th level, a druid gains the ability to turn herself into any Small or Medium animal and back again once per day. Her options for new forms include all creatures with the animal type (see the Monster Manual). This ability functions like the alternate form special ability, See Errata. Effect lasts for 1 hour per druid level, or until she changes back. Changing form (to animal or back) is a standard action and doesn’t provoke an attack of opportunity.</t>
    </r>
  </si>
  <si>
    <r>
      <rPr>
        <b/>
        <sz val="8"/>
        <color rgb="FF000000"/>
        <rFont val="Arial"/>
        <family val="2"/>
      </rPr>
      <t>NATURAL SPEL</t>
    </r>
    <r>
      <rPr>
        <sz val="8"/>
        <color indexed="8"/>
        <rFont val="Arial"/>
        <family val="2"/>
      </rPr>
      <t>L  You can cast spells while in a wild shape. Benefit: You can complete the verbal and somatic components of spells while in a wild shape. For example, while in the form of a hawk, you could substitute screeches and gestures with your talons for the normal verbal and somatic components of a spell. You can also use any material components or focuses you possess, even if such items are melded within your current form. This feat does not permit the use of magic items while you are in a form that could not ordinarily use them.</t>
    </r>
  </si>
  <si>
    <t>cats grace x
CMW  x1
CLW x1
shield of faith x1</t>
  </si>
  <si>
    <t>Payout Aug 2025</t>
  </si>
  <si>
    <t xml:space="preserve">Rolls: 8, 4, 6, 5, 5, 4 </t>
  </si>
  <si>
    <t>Masterwork</t>
  </si>
  <si>
    <t>syn H animal, ACP -2</t>
  </si>
  <si>
    <t>CLW charges 4
CLW charges 2
Lesser Vigor charges 49</t>
  </si>
  <si>
    <t>Chain Shirt Barding</t>
  </si>
  <si>
    <t>Payout for saving hostages</t>
  </si>
  <si>
    <t>MW Hide armor for Gorgonzola</t>
  </si>
  <si>
    <t>Hide Armour, Masterwork</t>
  </si>
  <si>
    <t>MW Chain Shirt Barding for Twitch</t>
  </si>
  <si>
    <t>Chain Shirt, MW</t>
  </si>
  <si>
    <t>Rolls = 5,5,7,6, 3, 8</t>
  </si>
  <si>
    <t>Animal skill points 1x( HD +3) appears have 6 points to start ?</t>
  </si>
  <si>
    <t>Feat ?</t>
  </si>
  <si>
    <t>3rd lvl Feat</t>
  </si>
  <si>
    <t>6th level Feat</t>
  </si>
  <si>
    <t>Improved Natural Attack</t>
  </si>
  <si>
    <t>Trained for combat riding: attack, come, defend, down, guard, heel
3 Bonus trick: stay, track, fetch</t>
  </si>
  <si>
    <t>1d8+4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</si>
</sst>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8"/>
      <name val="Arial"/>
      <family val="2"/>
    </font>
    <font>
      <sz val="8"/>
      <name val="Arial"/>
      <family val="2"/>
    </font>
    <font>
      <b/>
      <sz val="8"/>
      <name val="Arial"/>
      <family val="2"/>
    </font>
    <font>
      <b/>
      <sz val="12"/>
      <name val="Arial"/>
      <family val="2"/>
    </font>
    <font>
      <b/>
      <sz val="8"/>
      <color indexed="30"/>
      <name val="Arial"/>
      <family val="2"/>
    </font>
    <font>
      <b/>
      <sz val="12"/>
      <color indexed="30"/>
      <name val="Arial"/>
      <family val="2"/>
    </font>
    <font>
      <sz val="12"/>
      <name val="Arial"/>
      <family val="2"/>
    </font>
    <font>
      <b/>
      <sz val="8"/>
      <color indexed="30"/>
      <name val="Arial"/>
      <family val="2"/>
    </font>
    <font>
      <b/>
      <sz val="8"/>
      <color indexed="10"/>
      <name val="Arial"/>
      <family val="2"/>
    </font>
    <font>
      <sz val="8"/>
      <color indexed="8"/>
      <name val="Arial"/>
      <family val="2"/>
    </font>
    <font>
      <sz val="8"/>
      <color indexed="8"/>
      <name val="Arial Bold"/>
    </font>
    <font>
      <b/>
      <sz val="14"/>
      <color indexed="8"/>
      <name val="Arial"/>
      <family val="2"/>
    </font>
    <font>
      <b/>
      <sz val="8"/>
      <color indexed="30"/>
      <name val="Arial"/>
      <family val="2"/>
    </font>
    <font>
      <sz val="8"/>
      <color indexed="30"/>
      <name val="Arial"/>
      <family val="2"/>
    </font>
    <font>
      <b/>
      <sz val="12"/>
      <color rgb="FF0070C0"/>
      <name val="Arial"/>
      <family val="2"/>
    </font>
    <font>
      <b/>
      <sz val="8"/>
      <color theme="4"/>
      <name val="Arial"/>
      <family val="2"/>
    </font>
    <font>
      <b/>
      <sz val="8"/>
      <color rgb="FF0070C0"/>
      <name val="Arial"/>
      <family val="2"/>
    </font>
    <font>
      <b/>
      <sz val="8"/>
      <color rgb="FFC00000"/>
      <name val="Arial"/>
      <family val="2"/>
    </font>
    <font>
      <b/>
      <sz val="8"/>
      <color rgb="FF000000"/>
      <name val="Arial"/>
      <family val="2"/>
    </font>
    <font>
      <b/>
      <sz val="8"/>
      <color theme="3"/>
      <name val="Arial"/>
      <family val="2"/>
    </font>
  </fonts>
  <fills count="6">
    <fill>
      <patternFill patternType="none"/>
    </fill>
    <fill>
      <patternFill patternType="gray125"/>
    </fill>
    <fill>
      <patternFill patternType="solid">
        <fgColor indexed="55"/>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16"/>
      </right>
      <top/>
      <bottom style="thin">
        <color indexed="8"/>
      </bottom>
      <diagonal/>
    </border>
    <border>
      <left style="medium">
        <color auto="1"/>
      </left>
      <right style="thin">
        <color auto="1"/>
      </right>
      <top style="thin">
        <color auto="1"/>
      </top>
      <bottom/>
      <diagonal/>
    </border>
    <border>
      <left style="thin">
        <color indexed="16"/>
      </left>
      <right style="thin">
        <color indexed="8"/>
      </right>
      <top style="thin">
        <color indexed="8"/>
      </top>
      <bottom style="thin">
        <color indexed="8"/>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s>
  <cellStyleXfs count="1">
    <xf numFmtId="0" fontId="0" fillId="0" borderId="0"/>
  </cellStyleXfs>
  <cellXfs count="223">
    <xf numFmtId="0" fontId="0" fillId="0" borderId="0" xfId="0"/>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0" fillId="0" borderId="1" xfId="0" applyBorder="1" applyAlignment="1">
      <alignment vertical="top" wrapText="1"/>
    </xf>
    <xf numFmtId="0" fontId="0" fillId="0" borderId="1" xfId="0" applyBorder="1" applyAlignment="1">
      <alignment vertical="top"/>
    </xf>
    <xf numFmtId="0" fontId="2" fillId="0" borderId="0" xfId="0" applyFont="1"/>
    <xf numFmtId="0" fontId="0" fillId="0" borderId="1" xfId="0" applyBorder="1"/>
    <xf numFmtId="0" fontId="4" fillId="0" borderId="1" xfId="0" applyFont="1" applyBorder="1"/>
    <xf numFmtId="0" fontId="2"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9" xfId="0" applyFont="1" applyBorder="1"/>
    <xf numFmtId="0" fontId="2" fillId="0" borderId="9" xfId="0" applyFont="1" applyBorder="1"/>
    <xf numFmtId="0" fontId="4" fillId="0" borderId="9" xfId="0" applyFont="1" applyBorder="1"/>
    <xf numFmtId="0" fontId="2" fillId="0" borderId="10" xfId="0" applyFont="1" applyBorder="1" applyAlignment="1">
      <alignment horizontal="left"/>
    </xf>
    <xf numFmtId="0" fontId="1" fillId="0" borderId="10" xfId="0" applyFont="1" applyBorder="1" applyAlignment="1">
      <alignment horizontal="left"/>
    </xf>
    <xf numFmtId="0" fontId="2" fillId="0" borderId="1" xfId="0" applyFont="1" applyBorder="1"/>
    <xf numFmtId="0" fontId="0" fillId="0" borderId="11" xfId="0" applyBorder="1"/>
    <xf numFmtId="0" fontId="1" fillId="0" borderId="1" xfId="0" applyFont="1" applyBorder="1"/>
    <xf numFmtId="0" fontId="7" fillId="0" borderId="1" xfId="0" applyFont="1" applyBorder="1"/>
    <xf numFmtId="0" fontId="7" fillId="0" borderId="7" xfId="0" applyFont="1" applyBorder="1"/>
    <xf numFmtId="0" fontId="2" fillId="0" borderId="12" xfId="0" applyFont="1" applyBorder="1"/>
    <xf numFmtId="164" fontId="2" fillId="0" borderId="1" xfId="0" applyNumberFormat="1" applyFont="1" applyBorder="1" applyAlignment="1">
      <alignment vertical="top" wrapText="1"/>
    </xf>
    <xf numFmtId="0" fontId="0" fillId="0" borderId="0" xfId="0" applyAlignment="1">
      <alignment wrapText="1"/>
    </xf>
    <xf numFmtId="0" fontId="3" fillId="0" borderId="0" xfId="0" applyFont="1" applyAlignment="1">
      <alignment horizontal="center"/>
    </xf>
    <xf numFmtId="0" fontId="4" fillId="0" borderId="0" xfId="0" applyFont="1"/>
    <xf numFmtId="0" fontId="0" fillId="0" borderId="0" xfId="0" applyAlignment="1">
      <alignment horizontal="left"/>
    </xf>
    <xf numFmtId="0" fontId="2" fillId="0" borderId="1" xfId="0" applyFont="1" applyBorder="1" applyAlignment="1">
      <alignment horizontal="center"/>
    </xf>
    <xf numFmtId="0" fontId="6" fillId="0" borderId="0" xfId="0" applyFont="1"/>
    <xf numFmtId="0" fontId="0" fillId="0" borderId="14" xfId="0" applyBorder="1"/>
    <xf numFmtId="0" fontId="8" fillId="0" borderId="13" xfId="0" applyFont="1" applyBorder="1"/>
    <xf numFmtId="0" fontId="8" fillId="0" borderId="15" xfId="0" applyFont="1" applyBorder="1"/>
    <xf numFmtId="0" fontId="0" fillId="0" borderId="13" xfId="0" applyBorder="1"/>
    <xf numFmtId="0" fontId="0" fillId="2" borderId="0" xfId="0" applyFill="1"/>
    <xf numFmtId="0" fontId="2" fillId="0" borderId="3" xfId="0" applyFont="1" applyBorder="1"/>
    <xf numFmtId="0" fontId="2" fillId="0" borderId="14" xfId="0" applyFont="1" applyBorder="1"/>
    <xf numFmtId="0" fontId="2" fillId="0" borderId="4" xfId="0" applyFont="1" applyBorder="1"/>
    <xf numFmtId="0" fontId="0" fillId="2" borderId="0" xfId="0" applyFill="1" applyAlignment="1">
      <alignment horizontal="left"/>
    </xf>
    <xf numFmtId="9" fontId="0" fillId="2" borderId="0" xfId="0" applyNumberFormat="1" applyFill="1" applyAlignment="1">
      <alignment horizontal="left"/>
    </xf>
    <xf numFmtId="0" fontId="7" fillId="0" borderId="1" xfId="0" applyFont="1" applyBorder="1" applyAlignment="1">
      <alignment vertical="top"/>
    </xf>
    <xf numFmtId="0" fontId="0" fillId="0" borderId="1" xfId="0" applyBorder="1" applyAlignment="1">
      <alignment horizontal="center"/>
    </xf>
    <xf numFmtId="0" fontId="1" fillId="0" borderId="11" xfId="0" applyFont="1" applyBorder="1"/>
    <xf numFmtId="0" fontId="4" fillId="0" borderId="11" xfId="0" applyFont="1" applyBorder="1"/>
    <xf numFmtId="0" fontId="0" fillId="3" borderId="13" xfId="0" applyFill="1" applyBorder="1" applyAlignment="1">
      <alignment horizontal="left" vertical="top" wrapText="1"/>
    </xf>
    <xf numFmtId="0" fontId="12" fillId="0" borderId="1" xfId="0" applyFont="1" applyBorder="1"/>
    <xf numFmtId="0" fontId="5" fillId="0" borderId="1" xfId="0" applyFont="1" applyBorder="1"/>
    <xf numFmtId="0" fontId="6" fillId="0" borderId="0" xfId="0" applyFont="1" applyAlignment="1">
      <alignment wrapText="1"/>
    </xf>
    <xf numFmtId="0" fontId="2" fillId="4" borderId="0" xfId="0" applyFont="1" applyFill="1"/>
    <xf numFmtId="0" fontId="0" fillId="0" borderId="16" xfId="0" applyBorder="1"/>
    <xf numFmtId="0" fontId="0" fillId="0" borderId="17" xfId="0" applyBorder="1"/>
    <xf numFmtId="0" fontId="7" fillId="0" borderId="17" xfId="0" applyFont="1" applyBorder="1"/>
    <xf numFmtId="0" fontId="2" fillId="0" borderId="18" xfId="0" applyFont="1" applyBorder="1"/>
    <xf numFmtId="0" fontId="9" fillId="0" borderId="0" xfId="0" applyFont="1"/>
    <xf numFmtId="0" fontId="9" fillId="0" borderId="19" xfId="0" applyFont="1" applyBorder="1" applyAlignment="1">
      <alignment vertical="top" wrapText="1"/>
    </xf>
    <xf numFmtId="0" fontId="9" fillId="0" borderId="20" xfId="0" applyFont="1" applyBorder="1" applyAlignment="1">
      <alignment vertical="top" wrapText="1"/>
    </xf>
    <xf numFmtId="0" fontId="10" fillId="0" borderId="21" xfId="0" applyFont="1" applyBorder="1"/>
    <xf numFmtId="0" fontId="10" fillId="0" borderId="22" xfId="0" applyFont="1" applyBorder="1"/>
    <xf numFmtId="0" fontId="10" fillId="0" borderId="1" xfId="0" applyFont="1" applyBorder="1"/>
    <xf numFmtId="1" fontId="9" fillId="0" borderId="1" xfId="0" applyNumberFormat="1" applyFont="1" applyBorder="1"/>
    <xf numFmtId="0" fontId="9" fillId="0" borderId="1" xfId="0" applyFont="1" applyBorder="1"/>
    <xf numFmtId="0" fontId="2" fillId="0" borderId="2" xfId="0" applyFont="1" applyBorder="1" applyAlignment="1">
      <alignment vertical="top"/>
    </xf>
    <xf numFmtId="0" fontId="2" fillId="0" borderId="3" xfId="0" applyFont="1" applyBorder="1" applyAlignment="1">
      <alignment vertical="top"/>
    </xf>
    <xf numFmtId="0" fontId="2" fillId="0" borderId="23" xfId="0" applyFont="1" applyBorder="1" applyAlignment="1">
      <alignment vertical="top"/>
    </xf>
    <xf numFmtId="0" fontId="12" fillId="0" borderId="11" xfId="0" applyFont="1" applyBorder="1"/>
    <xf numFmtId="0" fontId="12" fillId="0" borderId="11" xfId="0" applyFont="1" applyBorder="1" applyAlignment="1">
      <alignment vertical="top"/>
    </xf>
    <xf numFmtId="0" fontId="13" fillId="0" borderId="16" xfId="0" applyFont="1" applyBorder="1"/>
    <xf numFmtId="0" fontId="0" fillId="4" borderId="0" xfId="0" applyFill="1"/>
    <xf numFmtId="0" fontId="0" fillId="4" borderId="0" xfId="0" applyFill="1" applyAlignment="1">
      <alignment wrapText="1"/>
    </xf>
    <xf numFmtId="0" fontId="9" fillId="0" borderId="1" xfId="0" applyFont="1" applyBorder="1" applyAlignment="1">
      <alignment wrapText="1"/>
    </xf>
    <xf numFmtId="1" fontId="9" fillId="0" borderId="19" xfId="0" applyNumberFormat="1" applyFont="1" applyBorder="1"/>
    <xf numFmtId="0" fontId="9" fillId="0" borderId="20" xfId="0" applyFont="1" applyBorder="1"/>
    <xf numFmtId="0" fontId="9" fillId="0" borderId="20" xfId="0" applyFont="1" applyBorder="1" applyAlignment="1">
      <alignment wrapText="1"/>
    </xf>
    <xf numFmtId="0" fontId="9" fillId="0" borderId="24" xfId="0" applyFont="1" applyBorder="1"/>
    <xf numFmtId="0" fontId="9" fillId="0" borderId="19" xfId="0" applyFont="1" applyBorder="1"/>
    <xf numFmtId="0" fontId="2" fillId="0" borderId="29" xfId="0" applyFont="1" applyBorder="1"/>
    <xf numFmtId="0" fontId="0" fillId="0" borderId="29" xfId="0" applyBorder="1"/>
    <xf numFmtId="0" fontId="7" fillId="0" borderId="11" xfId="0" applyFont="1" applyBorder="1"/>
    <xf numFmtId="0" fontId="4" fillId="0" borderId="29" xfId="0" applyFont="1" applyBorder="1"/>
    <xf numFmtId="0" fontId="15" fillId="0" borderId="29" xfId="0" applyFont="1" applyBorder="1"/>
    <xf numFmtId="0" fontId="2" fillId="0" borderId="30" xfId="0" applyFont="1" applyBorder="1"/>
    <xf numFmtId="0" fontId="0" fillId="0" borderId="31" xfId="0" applyBorder="1"/>
    <xf numFmtId="0" fontId="0" fillId="0" borderId="32" xfId="0" applyBorder="1"/>
    <xf numFmtId="0" fontId="0" fillId="0" borderId="34" xfId="0" applyBorder="1"/>
    <xf numFmtId="0" fontId="8" fillId="0" borderId="35" xfId="0" applyFont="1" applyBorder="1"/>
    <xf numFmtId="0" fontId="0" fillId="0" borderId="31" xfId="0" quotePrefix="1" applyBorder="1"/>
    <xf numFmtId="0" fontId="0" fillId="0" borderId="33" xfId="0" applyBorder="1" applyAlignment="1">
      <alignment vertical="top" wrapText="1"/>
    </xf>
    <xf numFmtId="0" fontId="0" fillId="0" borderId="0" xfId="0" applyAlignment="1">
      <alignment vertical="top" wrapText="1"/>
    </xf>
    <xf numFmtId="0" fontId="0" fillId="0" borderId="29" xfId="0" quotePrefix="1" applyBorder="1"/>
    <xf numFmtId="0" fontId="0" fillId="0" borderId="36" xfId="0" quotePrefix="1" applyBorder="1" applyAlignment="1">
      <alignment vertical="top" wrapText="1"/>
    </xf>
    <xf numFmtId="0" fontId="0" fillId="0" borderId="36" xfId="0" applyBorder="1" applyAlignment="1">
      <alignment vertical="top" wrapText="1"/>
    </xf>
    <xf numFmtId="0" fontId="0" fillId="0" borderId="36" xfId="0" quotePrefix="1" applyBorder="1"/>
    <xf numFmtId="0" fontId="0" fillId="0" borderId="37" xfId="0" applyBorder="1"/>
    <xf numFmtId="0" fontId="0" fillId="0" borderId="38" xfId="0" applyBorder="1"/>
    <xf numFmtId="0" fontId="0" fillId="0" borderId="39" xfId="0" applyBorder="1"/>
    <xf numFmtId="0" fontId="8" fillId="0" borderId="40" xfId="0" applyFont="1" applyBorder="1"/>
    <xf numFmtId="0" fontId="2" fillId="0" borderId="41" xfId="0" applyFont="1" applyBorder="1"/>
    <xf numFmtId="0" fontId="16" fillId="0" borderId="42" xfId="0" applyFont="1" applyBorder="1"/>
    <xf numFmtId="0" fontId="2" fillId="0" borderId="31" xfId="0" applyFont="1" applyBorder="1"/>
    <xf numFmtId="0" fontId="2" fillId="0" borderId="32" xfId="0" applyFont="1" applyBorder="1"/>
    <xf numFmtId="0" fontId="0" fillId="0" borderId="35" xfId="0" applyBorder="1"/>
    <xf numFmtId="0" fontId="4" fillId="0" borderId="37" xfId="0" applyFont="1" applyBorder="1"/>
    <xf numFmtId="0" fontId="0" fillId="0" borderId="40" xfId="0" applyBorder="1"/>
    <xf numFmtId="0" fontId="2" fillId="0" borderId="17" xfId="0" applyFont="1" applyBorder="1"/>
    <xf numFmtId="0" fontId="2" fillId="0" borderId="44" xfId="0" applyFont="1" applyBorder="1"/>
    <xf numFmtId="0" fontId="2" fillId="0" borderId="33" xfId="0" applyFont="1" applyBorder="1"/>
    <xf numFmtId="0" fontId="2" fillId="0" borderId="30" xfId="0" applyFont="1" applyBorder="1" applyAlignment="1">
      <alignment vertical="top"/>
    </xf>
    <xf numFmtId="0" fontId="2" fillId="0" borderId="31" xfId="0" applyFont="1" applyBorder="1" applyAlignment="1">
      <alignment vertical="top"/>
    </xf>
    <xf numFmtId="0" fontId="4" fillId="0" borderId="11" xfId="0" applyFont="1" applyBorder="1" applyAlignment="1">
      <alignment vertical="top"/>
    </xf>
    <xf numFmtId="0" fontId="2" fillId="0" borderId="45" xfId="0" applyFont="1" applyBorder="1"/>
    <xf numFmtId="0" fontId="4" fillId="0" borderId="17" xfId="0" applyFont="1" applyBorder="1"/>
    <xf numFmtId="0" fontId="2" fillId="0" borderId="1" xfId="0" applyFont="1" applyBorder="1" applyAlignment="1">
      <alignment vertical="top"/>
    </xf>
    <xf numFmtId="0" fontId="4" fillId="0" borderId="1" xfId="0" applyFont="1" applyBorder="1" applyAlignment="1">
      <alignment vertical="top"/>
    </xf>
    <xf numFmtId="0" fontId="17" fillId="0" borderId="1" xfId="0" applyFont="1" applyBorder="1"/>
    <xf numFmtId="0" fontId="0" fillId="0" borderId="30" xfId="0" applyBorder="1"/>
    <xf numFmtId="0" fontId="0" fillId="0" borderId="36" xfId="0" applyBorder="1"/>
    <xf numFmtId="0" fontId="0" fillId="0" borderId="46" xfId="0" applyBorder="1"/>
    <xf numFmtId="14" fontId="0" fillId="0" borderId="0" xfId="0" applyNumberFormat="1"/>
    <xf numFmtId="0" fontId="0" fillId="0" borderId="0" xfId="0" applyAlignment="1">
      <alignment vertical="top"/>
    </xf>
    <xf numFmtId="0" fontId="0" fillId="0" borderId="0" xfId="0" applyAlignment="1">
      <alignment horizontal="left" vertical="top" wrapText="1"/>
    </xf>
    <xf numFmtId="2" fontId="10" fillId="0" borderId="1" xfId="0" applyNumberFormat="1" applyFont="1" applyBorder="1"/>
    <xf numFmtId="2" fontId="9" fillId="0" borderId="1" xfId="0" applyNumberFormat="1" applyFont="1" applyBorder="1"/>
    <xf numFmtId="2" fontId="9" fillId="0" borderId="0" xfId="0" applyNumberFormat="1" applyFont="1"/>
    <xf numFmtId="0" fontId="3" fillId="0" borderId="0" xfId="0" applyFont="1" applyAlignment="1">
      <alignment horizontal="center" vertical="top"/>
    </xf>
    <xf numFmtId="0" fontId="19" fillId="0" borderId="25" xfId="0" applyFont="1" applyBorder="1"/>
    <xf numFmtId="0" fontId="0" fillId="5" borderId="13" xfId="0" applyFill="1" applyBorder="1" applyAlignment="1">
      <alignment horizontal="left" vertical="top" wrapText="1"/>
    </xf>
    <xf numFmtId="0" fontId="0" fillId="5" borderId="1" xfId="0" applyFill="1" applyBorder="1"/>
    <xf numFmtId="0" fontId="0" fillId="5" borderId="1" xfId="0" applyFill="1" applyBorder="1" applyAlignment="1">
      <alignment vertical="top"/>
    </xf>
    <xf numFmtId="0" fontId="0" fillId="5" borderId="0" xfId="0" applyFill="1"/>
    <xf numFmtId="0" fontId="0" fillId="0" borderId="1" xfId="0" quotePrefix="1" applyBorder="1" applyAlignment="1">
      <alignment horizontal="left"/>
    </xf>
    <xf numFmtId="0" fontId="0" fillId="0" borderId="1" xfId="0" applyBorder="1" applyAlignment="1">
      <alignment horizontal="left"/>
    </xf>
    <xf numFmtId="0" fontId="5" fillId="0" borderId="1"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5" xfId="0" applyFont="1" applyBorder="1" applyAlignment="1">
      <alignment horizontal="left"/>
    </xf>
    <xf numFmtId="0" fontId="2" fillId="0" borderId="42" xfId="0" applyFont="1" applyBorder="1" applyAlignment="1">
      <alignment horizontal="left"/>
    </xf>
    <xf numFmtId="0" fontId="0" fillId="0" borderId="17" xfId="0" quotePrefix="1" applyBorder="1" applyAlignment="1">
      <alignment horizontal="left"/>
    </xf>
    <xf numFmtId="0" fontId="0" fillId="0" borderId="17" xfId="0" applyBorder="1" applyAlignment="1">
      <alignment horizontal="left"/>
    </xf>
    <xf numFmtId="0" fontId="0" fillId="0" borderId="29" xfId="0" applyBorder="1" applyAlignment="1">
      <alignment horizontal="left"/>
    </xf>
    <xf numFmtId="0" fontId="6" fillId="0" borderId="1" xfId="0" applyFont="1" applyBorder="1" applyAlignment="1">
      <alignment horizontal="left"/>
    </xf>
    <xf numFmtId="0" fontId="0" fillId="0" borderId="11" xfId="0" quotePrefix="1" applyBorder="1" applyAlignment="1">
      <alignment horizontal="left"/>
    </xf>
    <xf numFmtId="0" fontId="0" fillId="0" borderId="11"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6" xfId="0" applyBorder="1" applyAlignment="1">
      <alignment horizontal="left"/>
    </xf>
    <xf numFmtId="0" fontId="0" fillId="0" borderId="39" xfId="0" applyBorder="1" applyAlignment="1">
      <alignment horizontal="left"/>
    </xf>
    <xf numFmtId="0" fontId="0" fillId="0" borderId="38" xfId="0" applyBorder="1" applyAlignment="1">
      <alignment horizontal="left"/>
    </xf>
    <xf numFmtId="0" fontId="2" fillId="0" borderId="5" xfId="0" applyFont="1" applyBorder="1" applyAlignment="1">
      <alignment horizontal="left"/>
    </xf>
    <xf numFmtId="0" fontId="2" fillId="0" borderId="23" xfId="0" applyFont="1" applyBorder="1" applyAlignment="1">
      <alignment horizontal="left"/>
    </xf>
    <xf numFmtId="0" fontId="2" fillId="0" borderId="11" xfId="0" applyFont="1" applyBorder="1" applyAlignment="1">
      <alignment horizontal="left"/>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29" xfId="0" applyFont="1" applyBorder="1" applyAlignment="1">
      <alignment horizontal="left"/>
    </xf>
    <xf numFmtId="0" fontId="2" fillId="0" borderId="41" xfId="0" applyFont="1" applyBorder="1" applyAlignment="1">
      <alignment horizontal="left"/>
    </xf>
    <xf numFmtId="0" fontId="2" fillId="0" borderId="17" xfId="0" applyFont="1" applyBorder="1" applyAlignment="1">
      <alignment horizontal="left"/>
    </xf>
    <xf numFmtId="0" fontId="2" fillId="0" borderId="18"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xf>
    <xf numFmtId="0" fontId="2" fillId="0" borderId="13" xfId="0" applyFont="1" applyBorder="1" applyAlignment="1">
      <alignment horizontal="center"/>
    </xf>
    <xf numFmtId="0" fontId="2" fillId="0" borderId="28" xfId="0" applyFont="1" applyBorder="1" applyAlignment="1">
      <alignment horizontal="center"/>
    </xf>
    <xf numFmtId="0" fontId="2" fillId="0" borderId="26" xfId="0" applyFont="1" applyBorder="1" applyAlignment="1">
      <alignment horizontal="center"/>
    </xf>
    <xf numFmtId="0" fontId="0" fillId="0" borderId="13" xfId="0" applyBorder="1" applyAlignment="1">
      <alignment horizontal="left" wrapText="1"/>
    </xf>
    <xf numFmtId="0" fontId="0" fillId="0" borderId="28" xfId="0" applyBorder="1" applyAlignment="1">
      <alignment horizontal="left" wrapText="1"/>
    </xf>
    <xf numFmtId="0" fontId="0" fillId="0" borderId="26" xfId="0" applyBorder="1" applyAlignment="1">
      <alignment horizontal="left" wrapText="1"/>
    </xf>
    <xf numFmtId="0" fontId="0" fillId="0" borderId="13" xfId="0" applyBorder="1" applyAlignment="1">
      <alignment horizontal="left"/>
    </xf>
    <xf numFmtId="0" fontId="0" fillId="0" borderId="28" xfId="0" applyBorder="1" applyAlignment="1">
      <alignment horizontal="left"/>
    </xf>
    <xf numFmtId="0" fontId="0" fillId="0" borderId="26" xfId="0" applyBorder="1" applyAlignment="1">
      <alignment horizontal="left"/>
    </xf>
    <xf numFmtId="0" fontId="2" fillId="0" borderId="13" xfId="0" applyFont="1" applyBorder="1" applyAlignment="1">
      <alignment horizontal="left"/>
    </xf>
    <xf numFmtId="0" fontId="2" fillId="0" borderId="26" xfId="0" applyFont="1" applyBorder="1" applyAlignment="1">
      <alignment horizontal="left"/>
    </xf>
    <xf numFmtId="0" fontId="1" fillId="0" borderId="1" xfId="0" applyFont="1" applyBorder="1" applyAlignment="1">
      <alignment horizontal="left"/>
    </xf>
    <xf numFmtId="0" fontId="1" fillId="0" borderId="13" xfId="0" applyFont="1" applyBorder="1" applyAlignment="1">
      <alignment horizontal="left"/>
    </xf>
    <xf numFmtId="0" fontId="1" fillId="0" borderId="26" xfId="0" applyFont="1" applyBorder="1" applyAlignment="1">
      <alignment horizontal="left"/>
    </xf>
    <xf numFmtId="0" fontId="2" fillId="0" borderId="1" xfId="0" applyFont="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1" fillId="0" borderId="9" xfId="0" applyFont="1" applyBorder="1" applyAlignment="1">
      <alignment horizontal="left"/>
    </xf>
    <xf numFmtId="0" fontId="1" fillId="0" borderId="27" xfId="0" applyFont="1" applyBorder="1" applyAlignment="1">
      <alignment horizontal="left"/>
    </xf>
    <xf numFmtId="0" fontId="0" fillId="0" borderId="1" xfId="0" applyBorder="1" applyAlignment="1">
      <alignment horizontal="left" wrapText="1"/>
    </xf>
    <xf numFmtId="0" fontId="0" fillId="0" borderId="1" xfId="0" applyBorder="1" applyAlignment="1">
      <alignment horizontal="left" vertical="top"/>
    </xf>
    <xf numFmtId="0" fontId="0" fillId="0" borderId="1" xfId="0" applyBorder="1" applyAlignment="1">
      <alignment horizontal="left" vertical="top" wrapText="1"/>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0" borderId="39" xfId="0" applyFont="1" applyBorder="1" applyAlignment="1">
      <alignment horizontal="left"/>
    </xf>
    <xf numFmtId="0" fontId="2" fillId="0" borderId="37" xfId="0" applyFont="1" applyBorder="1" applyAlignment="1">
      <alignment horizontal="left"/>
    </xf>
    <xf numFmtId="0" fontId="0" fillId="0" borderId="37" xfId="0" applyBorder="1" applyAlignment="1">
      <alignment horizontal="left"/>
    </xf>
    <xf numFmtId="0" fontId="2" fillId="0" borderId="43" xfId="0" applyFont="1" applyBorder="1" applyAlignment="1">
      <alignment horizontal="left" vertical="top"/>
    </xf>
    <xf numFmtId="0" fontId="2" fillId="0" borderId="17"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5" fillId="0" borderId="29" xfId="0" applyFont="1" applyBorder="1" applyAlignment="1">
      <alignment horizontal="left"/>
    </xf>
    <xf numFmtId="0" fontId="3" fillId="0" borderId="29" xfId="0" applyFont="1" applyBorder="1" applyAlignment="1">
      <alignment horizontal="left"/>
    </xf>
    <xf numFmtId="0" fontId="14" fillId="0" borderId="29" xfId="0" applyFont="1"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40" xfId="0"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2" fillId="0" borderId="34" xfId="0" applyFont="1" applyBorder="1" applyAlignment="1">
      <alignment horizontal="left"/>
    </xf>
    <xf numFmtId="0" fontId="0" fillId="0" borderId="29" xfId="0" quotePrefix="1" applyBorder="1" applyAlignment="1">
      <alignment horizontal="left"/>
    </xf>
    <xf numFmtId="0" fontId="2" fillId="0" borderId="33" xfId="0" applyFont="1" applyBorder="1" applyAlignment="1">
      <alignment horizontal="left"/>
    </xf>
    <xf numFmtId="0" fontId="0" fillId="0" borderId="13"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2" fillId="0" borderId="13" xfId="0" applyFont="1" applyBorder="1" applyAlignment="1">
      <alignment horizontal="center" vertical="top" wrapText="1"/>
    </xf>
    <xf numFmtId="0" fontId="2" fillId="0" borderId="28" xfId="0" applyFont="1" applyBorder="1" applyAlignment="1">
      <alignment horizontal="center" vertical="top" wrapText="1"/>
    </xf>
    <xf numFmtId="0" fontId="2" fillId="0" borderId="26" xfId="0" applyFont="1" applyBorder="1" applyAlignment="1">
      <alignment horizontal="center" vertical="top" wrapText="1"/>
    </xf>
    <xf numFmtId="0" fontId="0" fillId="0" borderId="13" xfId="0" quotePrefix="1" applyBorder="1" applyAlignment="1">
      <alignment horizontal="left" vertical="top" wrapText="1"/>
    </xf>
    <xf numFmtId="0" fontId="0" fillId="5" borderId="13" xfId="0" applyFill="1" applyBorder="1" applyAlignment="1">
      <alignment horizontal="left" vertical="top" wrapText="1"/>
    </xf>
    <xf numFmtId="0" fontId="0" fillId="5" borderId="28" xfId="0" applyFill="1" applyBorder="1" applyAlignment="1">
      <alignment horizontal="left" vertical="top" wrapText="1"/>
    </xf>
    <xf numFmtId="0" fontId="0" fillId="5" borderId="26" xfId="0" applyFill="1" applyBorder="1" applyAlignment="1">
      <alignment horizontal="left" vertical="top" wrapText="1"/>
    </xf>
    <xf numFmtId="0" fontId="3" fillId="0" borderId="1" xfId="0" applyFont="1" applyBorder="1" applyAlignment="1">
      <alignment horizontal="left"/>
    </xf>
    <xf numFmtId="0" fontId="11" fillId="0" borderId="1" xfId="0"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M76"/>
  <sheetViews>
    <sheetView showRuler="0" view="pageLayout" topLeftCell="A7" zoomScale="112" zoomScalePageLayoutView="112" workbookViewId="0">
      <selection activeCell="G26" sqref="G26"/>
    </sheetView>
  </sheetViews>
  <sheetFormatPr defaultColWidth="8.6640625" defaultRowHeight="11.25" x14ac:dyDescent="0.2"/>
  <cols>
    <col min="10" max="10" width="10.6640625" bestFit="1" customWidth="1"/>
  </cols>
  <sheetData>
    <row r="1" spans="1:13" s="34" customFormat="1" ht="15.75" x14ac:dyDescent="0.25">
      <c r="A1" s="136" t="s">
        <v>308</v>
      </c>
      <c r="B1" s="136"/>
      <c r="C1" s="136"/>
      <c r="D1" s="136"/>
      <c r="E1" s="136"/>
      <c r="F1" s="145" t="s">
        <v>0</v>
      </c>
      <c r="G1" s="145"/>
      <c r="H1" s="145"/>
      <c r="I1" s="145"/>
      <c r="M1"/>
    </row>
    <row r="2" spans="1:13" x14ac:dyDescent="0.2">
      <c r="A2" s="22" t="s">
        <v>1</v>
      </c>
      <c r="B2" s="50">
        <f>D2+F2</f>
        <v>6</v>
      </c>
      <c r="C2" s="22" t="s">
        <v>2</v>
      </c>
      <c r="D2" s="7">
        <v>6</v>
      </c>
      <c r="E2" s="22" t="s">
        <v>309</v>
      </c>
      <c r="F2" s="7">
        <v>0</v>
      </c>
      <c r="G2" s="22"/>
      <c r="H2" s="7"/>
      <c r="I2" s="7"/>
      <c r="J2" s="122">
        <v>45899</v>
      </c>
    </row>
    <row r="3" spans="1:13" ht="12" thickBot="1" x14ac:dyDescent="0.25">
      <c r="A3" s="39"/>
      <c r="B3" s="39"/>
      <c r="C3" s="39"/>
      <c r="D3" s="39"/>
      <c r="E3" s="39"/>
      <c r="F3" s="39"/>
      <c r="G3" s="39"/>
      <c r="H3" s="39"/>
      <c r="I3" s="39"/>
      <c r="J3" s="39"/>
      <c r="K3" s="39"/>
      <c r="L3" s="39"/>
    </row>
    <row r="4" spans="1:13" x14ac:dyDescent="0.2">
      <c r="A4" s="9" t="s">
        <v>3</v>
      </c>
      <c r="B4" s="10" t="s">
        <v>4</v>
      </c>
      <c r="C4" s="10" t="s">
        <v>5</v>
      </c>
      <c r="D4" s="10" t="s">
        <v>6</v>
      </c>
      <c r="E4" s="35" t="s">
        <v>7</v>
      </c>
      <c r="F4" s="135" t="s">
        <v>8</v>
      </c>
      <c r="G4" s="135"/>
      <c r="I4" s="148" t="s">
        <v>336</v>
      </c>
      <c r="J4" s="149"/>
      <c r="K4" t="s">
        <v>342</v>
      </c>
    </row>
    <row r="5" spans="1:13" x14ac:dyDescent="0.2">
      <c r="A5" s="12" t="s">
        <v>9</v>
      </c>
      <c r="B5" s="7">
        <v>10</v>
      </c>
      <c r="C5" s="7">
        <v>0</v>
      </c>
      <c r="D5" s="7">
        <v>10</v>
      </c>
      <c r="E5" s="36">
        <v>0</v>
      </c>
      <c r="F5" s="135" t="s">
        <v>310</v>
      </c>
      <c r="G5" s="135"/>
      <c r="I5" s="150" t="s">
        <v>337</v>
      </c>
      <c r="J5" s="151"/>
      <c r="K5" t="s">
        <v>338</v>
      </c>
    </row>
    <row r="6" spans="1:13" x14ac:dyDescent="0.2">
      <c r="A6" s="12" t="s">
        <v>10</v>
      </c>
      <c r="B6" s="7">
        <v>14</v>
      </c>
      <c r="C6" s="7">
        <v>2</v>
      </c>
      <c r="D6" s="7">
        <v>14</v>
      </c>
      <c r="E6" s="36">
        <v>2</v>
      </c>
      <c r="F6" s="135"/>
      <c r="G6" s="135"/>
      <c r="I6" s="150" t="s">
        <v>304</v>
      </c>
      <c r="J6" s="151"/>
      <c r="K6" t="s">
        <v>343</v>
      </c>
    </row>
    <row r="7" spans="1:13" x14ac:dyDescent="0.2">
      <c r="A7" s="12" t="s">
        <v>11</v>
      </c>
      <c r="B7" s="7">
        <v>14</v>
      </c>
      <c r="C7" s="7">
        <v>2</v>
      </c>
      <c r="D7" s="7">
        <v>14</v>
      </c>
      <c r="E7" s="36">
        <v>2</v>
      </c>
      <c r="F7" s="135"/>
      <c r="G7" s="135"/>
      <c r="I7" s="150" t="s">
        <v>339</v>
      </c>
      <c r="J7" s="151"/>
      <c r="K7" t="s">
        <v>353</v>
      </c>
    </row>
    <row r="8" spans="1:13" x14ac:dyDescent="0.2">
      <c r="A8" s="12" t="s">
        <v>12</v>
      </c>
      <c r="B8" s="7">
        <v>10</v>
      </c>
      <c r="C8" s="7">
        <v>0</v>
      </c>
      <c r="D8" s="7">
        <v>10</v>
      </c>
      <c r="E8" s="36">
        <v>0</v>
      </c>
      <c r="F8" s="135"/>
      <c r="G8" s="135"/>
      <c r="I8" s="150" t="s">
        <v>340</v>
      </c>
      <c r="J8" s="151"/>
      <c r="K8" t="s">
        <v>344</v>
      </c>
    </row>
    <row r="9" spans="1:13" ht="12" thickBot="1" x14ac:dyDescent="0.25">
      <c r="A9" s="12" t="s">
        <v>13</v>
      </c>
      <c r="B9" s="7">
        <v>19</v>
      </c>
      <c r="C9" s="7">
        <v>4</v>
      </c>
      <c r="D9" s="7">
        <v>21</v>
      </c>
      <c r="E9" s="36">
        <v>5</v>
      </c>
      <c r="F9" s="135" t="s">
        <v>421</v>
      </c>
      <c r="G9" s="135"/>
      <c r="I9" s="152" t="s">
        <v>341</v>
      </c>
      <c r="J9" s="153"/>
      <c r="K9" t="s">
        <v>374</v>
      </c>
    </row>
    <row r="10" spans="1:13" ht="12" thickBot="1" x14ac:dyDescent="0.25">
      <c r="A10" s="13" t="s">
        <v>14</v>
      </c>
      <c r="B10" s="14">
        <v>10</v>
      </c>
      <c r="C10" s="14">
        <v>0</v>
      </c>
      <c r="D10" s="14">
        <v>10</v>
      </c>
      <c r="E10" s="37">
        <v>0</v>
      </c>
      <c r="F10" s="135"/>
      <c r="G10" s="135"/>
    </row>
    <row r="11" spans="1:13" ht="12" thickBot="1" x14ac:dyDescent="0.25">
      <c r="A11" s="39"/>
      <c r="B11">
        <f>SUM(B5:B10)</f>
        <v>77</v>
      </c>
      <c r="C11" s="39"/>
      <c r="D11" s="39"/>
      <c r="E11" s="39"/>
      <c r="F11" s="39"/>
      <c r="G11" s="39"/>
      <c r="H11" s="39"/>
      <c r="I11" s="39"/>
      <c r="J11" s="39"/>
      <c r="K11" s="39"/>
      <c r="L11" s="39"/>
    </row>
    <row r="12" spans="1:13" ht="12" thickBot="1" x14ac:dyDescent="0.25">
      <c r="A12" s="27" t="s">
        <v>15</v>
      </c>
      <c r="B12" s="129">
        <v>44</v>
      </c>
      <c r="C12" t="s">
        <v>431</v>
      </c>
    </row>
    <row r="13" spans="1:13" x14ac:dyDescent="0.2">
      <c r="A13" s="138" t="s">
        <v>16</v>
      </c>
      <c r="B13" s="139"/>
      <c r="C13" s="40" t="s">
        <v>17</v>
      </c>
      <c r="D13" s="40" t="s">
        <v>4</v>
      </c>
      <c r="E13" s="40" t="s">
        <v>18</v>
      </c>
      <c r="F13" s="40" t="s">
        <v>19</v>
      </c>
      <c r="G13" s="40" t="s">
        <v>20</v>
      </c>
      <c r="H13" s="41" t="s">
        <v>21</v>
      </c>
      <c r="I13" s="137" t="s">
        <v>8</v>
      </c>
      <c r="J13" s="137"/>
      <c r="K13" s="80"/>
      <c r="L13" s="80"/>
    </row>
    <row r="14" spans="1:13" x14ac:dyDescent="0.2">
      <c r="A14" s="154" t="s">
        <v>22</v>
      </c>
      <c r="B14" s="137"/>
      <c r="C14" s="25">
        <f>SUM(D14:H14)</f>
        <v>8</v>
      </c>
      <c r="D14" s="7">
        <v>5</v>
      </c>
      <c r="E14" s="8">
        <f>E7</f>
        <v>2</v>
      </c>
      <c r="F14" s="7"/>
      <c r="G14" s="7">
        <v>1</v>
      </c>
      <c r="H14" s="38"/>
      <c r="I14" s="134" t="s">
        <v>345</v>
      </c>
      <c r="J14" s="135"/>
      <c r="K14" s="81"/>
      <c r="L14" s="81"/>
    </row>
    <row r="15" spans="1:13" x14ac:dyDescent="0.2">
      <c r="A15" s="154" t="s">
        <v>23</v>
      </c>
      <c r="B15" s="137"/>
      <c r="C15" s="25">
        <f>SUM(D15:H15)</f>
        <v>5</v>
      </c>
      <c r="D15" s="7">
        <v>2</v>
      </c>
      <c r="E15" s="8">
        <f>E6</f>
        <v>2</v>
      </c>
      <c r="F15" s="7"/>
      <c r="G15" s="7">
        <v>1</v>
      </c>
      <c r="H15" s="38"/>
      <c r="I15" s="135"/>
      <c r="J15" s="135"/>
      <c r="K15" s="81"/>
      <c r="L15" s="81"/>
    </row>
    <row r="16" spans="1:13" ht="12" thickBot="1" x14ac:dyDescent="0.25">
      <c r="A16" s="155" t="s">
        <v>24</v>
      </c>
      <c r="B16" s="156"/>
      <c r="C16" s="82">
        <f>SUM(D16:H16)</f>
        <v>11</v>
      </c>
      <c r="D16" s="23">
        <v>5</v>
      </c>
      <c r="E16" s="48">
        <f>E9</f>
        <v>5</v>
      </c>
      <c r="F16" s="23"/>
      <c r="G16" s="23">
        <v>1</v>
      </c>
      <c r="H16" s="16"/>
      <c r="I16" s="146" t="s">
        <v>346</v>
      </c>
      <c r="J16" s="147"/>
      <c r="K16" s="23"/>
      <c r="L16" s="23"/>
    </row>
    <row r="17" spans="1:13" ht="12" thickBot="1" x14ac:dyDescent="0.25">
      <c r="A17" s="162" t="s">
        <v>25</v>
      </c>
      <c r="B17" s="140"/>
      <c r="C17" s="114" t="s">
        <v>17</v>
      </c>
      <c r="D17" s="114" t="s">
        <v>4</v>
      </c>
      <c r="E17" s="114" t="s">
        <v>26</v>
      </c>
      <c r="F17" s="114" t="s">
        <v>359</v>
      </c>
      <c r="G17" s="114" t="s">
        <v>27</v>
      </c>
      <c r="H17" s="114" t="s">
        <v>28</v>
      </c>
      <c r="I17" s="114" t="s">
        <v>29</v>
      </c>
      <c r="J17" s="114" t="s">
        <v>20</v>
      </c>
      <c r="K17" s="140" t="s">
        <v>8</v>
      </c>
      <c r="L17" s="141"/>
    </row>
    <row r="18" spans="1:13" x14ac:dyDescent="0.2">
      <c r="A18" s="163" t="s">
        <v>30</v>
      </c>
      <c r="B18" s="163"/>
      <c r="C18" s="115">
        <f>SUM(D18:J18)</f>
        <v>17</v>
      </c>
      <c r="D18" s="55">
        <v>10</v>
      </c>
      <c r="E18" s="55">
        <v>3</v>
      </c>
      <c r="F18" s="55">
        <v>1</v>
      </c>
      <c r="G18" s="115">
        <f>$E$6</f>
        <v>2</v>
      </c>
      <c r="H18" s="55"/>
      <c r="I18" s="55"/>
      <c r="J18" s="55">
        <v>1</v>
      </c>
      <c r="K18" s="142" t="s">
        <v>349</v>
      </c>
      <c r="L18" s="143"/>
    </row>
    <row r="19" spans="1:13" x14ac:dyDescent="0.2">
      <c r="A19" s="161" t="s">
        <v>31</v>
      </c>
      <c r="B19" s="161"/>
      <c r="C19" s="83">
        <f>SUM(D19:J19)</f>
        <v>13</v>
      </c>
      <c r="D19" s="81">
        <v>10</v>
      </c>
      <c r="E19" s="81">
        <v>0</v>
      </c>
      <c r="F19" s="81">
        <v>0</v>
      </c>
      <c r="G19" s="83">
        <f>$E$6</f>
        <v>2</v>
      </c>
      <c r="H19" s="81"/>
      <c r="I19" s="81"/>
      <c r="J19" s="81">
        <v>1</v>
      </c>
      <c r="K19" s="144"/>
      <c r="L19" s="144"/>
    </row>
    <row r="20" spans="1:13" x14ac:dyDescent="0.2">
      <c r="A20" s="161" t="s">
        <v>32</v>
      </c>
      <c r="B20" s="161"/>
      <c r="C20" s="83">
        <f>SUM(D20:J20)</f>
        <v>15</v>
      </c>
      <c r="D20" s="81">
        <v>10</v>
      </c>
      <c r="E20" s="81">
        <v>3</v>
      </c>
      <c r="F20" s="81">
        <v>1</v>
      </c>
      <c r="G20" s="83">
        <v>0</v>
      </c>
      <c r="H20" s="81"/>
      <c r="I20" s="81"/>
      <c r="J20" s="81">
        <v>1</v>
      </c>
      <c r="K20" s="144"/>
      <c r="L20" s="144"/>
    </row>
    <row r="21" spans="1:13" ht="12" thickBot="1" x14ac:dyDescent="0.25">
      <c r="A21" s="6" t="s">
        <v>33</v>
      </c>
      <c r="B21" s="39"/>
      <c r="C21" s="39"/>
      <c r="D21" s="39"/>
      <c r="E21" s="39"/>
      <c r="F21" s="43"/>
      <c r="G21" s="43"/>
      <c r="H21" s="44"/>
      <c r="I21" s="43"/>
      <c r="J21" s="39"/>
      <c r="K21" s="39"/>
      <c r="L21" s="39"/>
    </row>
    <row r="22" spans="1:13" x14ac:dyDescent="0.2">
      <c r="A22" s="157" t="s">
        <v>34</v>
      </c>
      <c r="B22" s="158"/>
      <c r="C22" s="10" t="s">
        <v>17</v>
      </c>
      <c r="D22" s="10" t="s">
        <v>35</v>
      </c>
      <c r="E22" s="11" t="s">
        <v>36</v>
      </c>
    </row>
    <row r="23" spans="1:13" ht="12" thickBot="1" x14ac:dyDescent="0.25">
      <c r="A23" s="159"/>
      <c r="B23" s="160"/>
      <c r="C23" s="26">
        <f>D23+E23</f>
        <v>2</v>
      </c>
      <c r="D23" s="26">
        <f>$E$6</f>
        <v>2</v>
      </c>
      <c r="E23" s="15">
        <v>0</v>
      </c>
    </row>
    <row r="24" spans="1:13" s="6" customFormat="1" x14ac:dyDescent="0.2">
      <c r="A24" s="137" t="s">
        <v>26</v>
      </c>
      <c r="B24" s="137"/>
      <c r="C24" s="22" t="s">
        <v>37</v>
      </c>
      <c r="D24" s="22" t="s">
        <v>38</v>
      </c>
      <c r="E24" s="22" t="s">
        <v>39</v>
      </c>
      <c r="F24" s="22" t="s">
        <v>40</v>
      </c>
      <c r="G24" s="22" t="s">
        <v>41</v>
      </c>
      <c r="H24" s="22" t="s">
        <v>42</v>
      </c>
      <c r="I24" s="22" t="s">
        <v>43</v>
      </c>
      <c r="J24" s="137" t="s">
        <v>44</v>
      </c>
      <c r="K24" s="137"/>
      <c r="L24" s="137"/>
      <c r="M24"/>
    </row>
    <row r="25" spans="1:13" x14ac:dyDescent="0.2">
      <c r="A25" s="135" t="s">
        <v>211</v>
      </c>
      <c r="B25" s="135"/>
      <c r="C25" s="7">
        <v>3</v>
      </c>
      <c r="D25" s="7">
        <v>4</v>
      </c>
      <c r="E25" s="7">
        <v>15</v>
      </c>
      <c r="F25" s="7">
        <v>12.5</v>
      </c>
      <c r="G25" s="7">
        <v>-2</v>
      </c>
      <c r="H25" s="7">
        <v>20</v>
      </c>
      <c r="I25" s="7" t="s">
        <v>343</v>
      </c>
      <c r="J25" s="134" t="s">
        <v>432</v>
      </c>
      <c r="K25" s="135"/>
      <c r="L25" s="135"/>
    </row>
    <row r="26" spans="1:13" x14ac:dyDescent="0.2">
      <c r="A26" s="135" t="s">
        <v>362</v>
      </c>
      <c r="B26" s="135"/>
      <c r="C26" s="7">
        <v>1</v>
      </c>
      <c r="D26" s="7"/>
      <c r="E26" s="7"/>
      <c r="F26" s="7">
        <v>2.5</v>
      </c>
      <c r="G26" s="7">
        <v>-1</v>
      </c>
      <c r="H26" s="7">
        <v>5</v>
      </c>
      <c r="I26" s="7"/>
      <c r="J26" s="134"/>
      <c r="K26" s="135"/>
      <c r="L26" s="135"/>
    </row>
    <row r="27" spans="1:13" ht="12" thickBot="1" x14ac:dyDescent="0.25">
      <c r="A27" s="6" t="s">
        <v>45</v>
      </c>
      <c r="B27" s="39"/>
      <c r="C27" s="39"/>
      <c r="D27" s="39"/>
      <c r="E27" s="39"/>
      <c r="F27" s="39"/>
      <c r="G27" s="39"/>
      <c r="H27" s="39"/>
      <c r="I27" s="39"/>
      <c r="J27" s="39"/>
      <c r="K27" s="39"/>
      <c r="L27" s="39"/>
    </row>
    <row r="28" spans="1:13" x14ac:dyDescent="0.2">
      <c r="A28" s="157" t="s">
        <v>46</v>
      </c>
      <c r="B28" s="158"/>
      <c r="C28" s="40" t="s">
        <v>47</v>
      </c>
      <c r="D28" s="40" t="s">
        <v>48</v>
      </c>
      <c r="E28" s="40" t="s">
        <v>49</v>
      </c>
      <c r="F28" s="42" t="s">
        <v>50</v>
      </c>
      <c r="G28" s="66" t="s">
        <v>51</v>
      </c>
      <c r="H28" s="67" t="s">
        <v>17</v>
      </c>
      <c r="I28" s="40" t="s">
        <v>46</v>
      </c>
      <c r="J28" s="40" t="s">
        <v>304</v>
      </c>
      <c r="K28" s="40" t="s">
        <v>307</v>
      </c>
      <c r="L28" s="42" t="s">
        <v>52</v>
      </c>
    </row>
    <row r="29" spans="1:13" ht="12" thickBot="1" x14ac:dyDescent="0.25">
      <c r="A29" s="166"/>
      <c r="B29" s="167"/>
      <c r="C29" s="23">
        <v>4</v>
      </c>
      <c r="D29" s="23"/>
      <c r="E29" s="23"/>
      <c r="F29" s="54"/>
      <c r="G29" s="68"/>
      <c r="H29" s="70">
        <f>I29+J29+K29+L29</f>
        <v>3</v>
      </c>
      <c r="I29" s="69">
        <f>C29</f>
        <v>4</v>
      </c>
      <c r="J29" s="23">
        <v>-1</v>
      </c>
      <c r="K29" s="23">
        <v>0</v>
      </c>
      <c r="L29" s="71">
        <f>$E$5</f>
        <v>0</v>
      </c>
    </row>
    <row r="30" spans="1:13" s="6" customFormat="1" ht="12" thickBot="1" x14ac:dyDescent="0.25">
      <c r="A30" s="168" t="s">
        <v>53</v>
      </c>
      <c r="B30" s="164"/>
      <c r="C30" s="57" t="s">
        <v>55</v>
      </c>
      <c r="D30" s="57" t="s">
        <v>54</v>
      </c>
      <c r="E30" s="57" t="s">
        <v>56</v>
      </c>
      <c r="F30" s="57" t="s">
        <v>57</v>
      </c>
      <c r="G30" s="57" t="s">
        <v>58</v>
      </c>
      <c r="H30" s="57" t="s">
        <v>40</v>
      </c>
      <c r="I30" s="57" t="s">
        <v>59</v>
      </c>
      <c r="J30" s="164" t="s">
        <v>44</v>
      </c>
      <c r="K30" s="164"/>
      <c r="L30" s="165"/>
      <c r="M30"/>
    </row>
    <row r="31" spans="1:13" x14ac:dyDescent="0.2">
      <c r="A31" s="143" t="s">
        <v>331</v>
      </c>
      <c r="B31" s="143"/>
      <c r="C31" s="56">
        <f>$C$29+D31</f>
        <v>5</v>
      </c>
      <c r="D31" s="55">
        <v>1</v>
      </c>
      <c r="E31" s="55" t="s">
        <v>334</v>
      </c>
      <c r="F31" s="55" t="s">
        <v>60</v>
      </c>
      <c r="G31" s="55" t="s">
        <v>61</v>
      </c>
      <c r="H31" s="55">
        <v>1.5</v>
      </c>
      <c r="I31" s="55" t="s">
        <v>402</v>
      </c>
      <c r="J31" s="142" t="s">
        <v>348</v>
      </c>
      <c r="K31" s="143"/>
      <c r="L31" s="143"/>
    </row>
    <row r="32" spans="1:13" x14ac:dyDescent="0.2">
      <c r="A32" s="135" t="s">
        <v>62</v>
      </c>
      <c r="B32" s="135"/>
      <c r="C32" s="25">
        <f>$C$29+D32</f>
        <v>5</v>
      </c>
      <c r="D32" s="7">
        <v>1</v>
      </c>
      <c r="E32" s="7" t="s">
        <v>334</v>
      </c>
      <c r="F32" s="7" t="s">
        <v>60</v>
      </c>
      <c r="G32" s="7" t="s">
        <v>61</v>
      </c>
      <c r="H32" s="7">
        <v>2</v>
      </c>
      <c r="I32" s="7" t="s">
        <v>402</v>
      </c>
      <c r="J32" s="134"/>
      <c r="K32" s="135"/>
      <c r="L32" s="135"/>
    </row>
    <row r="33" spans="1:12" x14ac:dyDescent="0.2">
      <c r="A33" s="135" t="s">
        <v>401</v>
      </c>
      <c r="B33" s="135"/>
      <c r="C33" s="25">
        <f>$C$29+D33</f>
        <v>6</v>
      </c>
      <c r="D33" s="7">
        <v>2</v>
      </c>
      <c r="E33" s="7" t="s">
        <v>405</v>
      </c>
      <c r="F33" s="7" t="s">
        <v>404</v>
      </c>
      <c r="G33" s="7" t="s">
        <v>61</v>
      </c>
      <c r="H33" s="7">
        <v>2</v>
      </c>
      <c r="I33" s="7" t="s">
        <v>406</v>
      </c>
      <c r="J33" s="134" t="s">
        <v>403</v>
      </c>
      <c r="K33" s="135"/>
      <c r="L33" s="135"/>
    </row>
    <row r="34" spans="1:12" x14ac:dyDescent="0.2">
      <c r="A34" s="135" t="s">
        <v>63</v>
      </c>
      <c r="B34" s="135"/>
      <c r="C34" s="25">
        <f>$C$29+D34</f>
        <v>7</v>
      </c>
      <c r="D34" s="7">
        <v>3</v>
      </c>
      <c r="E34" s="7" t="s">
        <v>335</v>
      </c>
      <c r="F34" s="7" t="s">
        <v>60</v>
      </c>
      <c r="G34" s="7" t="s">
        <v>64</v>
      </c>
      <c r="H34" s="7">
        <v>0</v>
      </c>
      <c r="I34" s="7" t="s">
        <v>402</v>
      </c>
      <c r="J34" s="134" t="s">
        <v>347</v>
      </c>
      <c r="K34" s="135"/>
      <c r="L34" s="135"/>
    </row>
    <row r="35" spans="1:12" x14ac:dyDescent="0.2">
      <c r="A35" s="143" t="s">
        <v>387</v>
      </c>
      <c r="B35" s="143"/>
      <c r="C35" s="56">
        <f>$C$29+D35</f>
        <v>6</v>
      </c>
      <c r="D35" s="55">
        <v>2</v>
      </c>
      <c r="E35" s="55" t="s">
        <v>388</v>
      </c>
      <c r="F35" s="55" t="s">
        <v>60</v>
      </c>
      <c r="G35" s="55" t="s">
        <v>61</v>
      </c>
      <c r="H35" s="55"/>
      <c r="I35" s="55" t="s">
        <v>402</v>
      </c>
      <c r="J35" s="142"/>
      <c r="K35" s="143"/>
      <c r="L35" s="143"/>
    </row>
    <row r="36" spans="1:12" x14ac:dyDescent="0.2">
      <c r="A36" s="6" t="s">
        <v>65</v>
      </c>
      <c r="B36" s="39"/>
      <c r="C36" s="39"/>
      <c r="D36" s="39"/>
      <c r="E36" s="39"/>
      <c r="F36" s="39"/>
      <c r="G36" s="39"/>
      <c r="H36" s="39"/>
      <c r="I36" s="39"/>
      <c r="J36" s="39"/>
      <c r="K36" s="39"/>
      <c r="L36" s="39"/>
    </row>
    <row r="37" spans="1:12" x14ac:dyDescent="0.2">
      <c r="A37" s="137" t="s">
        <v>1</v>
      </c>
      <c r="B37" s="137"/>
      <c r="C37" s="22">
        <v>0</v>
      </c>
      <c r="D37" s="22">
        <v>1</v>
      </c>
      <c r="E37" s="22">
        <v>2</v>
      </c>
      <c r="F37" s="22">
        <v>3</v>
      </c>
      <c r="G37" s="22">
        <v>4</v>
      </c>
      <c r="H37" s="22">
        <v>5</v>
      </c>
      <c r="I37" s="22">
        <v>6</v>
      </c>
      <c r="J37" s="22">
        <v>7</v>
      </c>
      <c r="K37" s="22">
        <v>8</v>
      </c>
      <c r="L37" s="22">
        <v>9</v>
      </c>
    </row>
    <row r="38" spans="1:12" x14ac:dyDescent="0.2">
      <c r="A38" s="137" t="s">
        <v>66</v>
      </c>
      <c r="B38" s="137"/>
      <c r="C38" s="7">
        <v>5</v>
      </c>
      <c r="D38" s="7">
        <v>3</v>
      </c>
      <c r="E38" s="7">
        <v>3</v>
      </c>
      <c r="F38" s="7">
        <v>2</v>
      </c>
      <c r="G38" s="7">
        <v>0</v>
      </c>
      <c r="H38" s="7"/>
      <c r="I38" s="7"/>
      <c r="J38" s="7"/>
      <c r="K38" s="7"/>
      <c r="L38" s="7"/>
    </row>
    <row r="39" spans="1:12" x14ac:dyDescent="0.2">
      <c r="A39" s="137" t="s">
        <v>67</v>
      </c>
      <c r="B39" s="137"/>
      <c r="C39" s="7"/>
      <c r="D39" s="7">
        <v>2</v>
      </c>
      <c r="E39" s="7">
        <v>1</v>
      </c>
      <c r="F39" s="7">
        <v>1</v>
      </c>
      <c r="G39" s="7">
        <v>1</v>
      </c>
      <c r="H39" s="7">
        <v>1</v>
      </c>
      <c r="I39" s="7"/>
      <c r="J39" s="7"/>
      <c r="K39" s="7"/>
      <c r="L39" s="7"/>
    </row>
    <row r="40" spans="1:12" x14ac:dyDescent="0.2">
      <c r="A40" s="137" t="s">
        <v>68</v>
      </c>
      <c r="B40" s="137"/>
      <c r="C40" s="8">
        <f t="shared" ref="C40:L40" si="0">IF(C38&gt;0,C39+C38,0)</f>
        <v>5</v>
      </c>
      <c r="D40" s="8">
        <f t="shared" si="0"/>
        <v>5</v>
      </c>
      <c r="E40" s="8">
        <f t="shared" si="0"/>
        <v>4</v>
      </c>
      <c r="F40" s="8">
        <f t="shared" si="0"/>
        <v>3</v>
      </c>
      <c r="G40" s="8">
        <f t="shared" si="0"/>
        <v>0</v>
      </c>
      <c r="H40" s="8">
        <f t="shared" si="0"/>
        <v>0</v>
      </c>
      <c r="I40" s="8">
        <f t="shared" si="0"/>
        <v>0</v>
      </c>
      <c r="J40" s="8">
        <f t="shared" si="0"/>
        <v>0</v>
      </c>
      <c r="K40" s="8">
        <f t="shared" si="0"/>
        <v>0</v>
      </c>
      <c r="L40" s="8">
        <f t="shared" si="0"/>
        <v>0</v>
      </c>
    </row>
    <row r="41" spans="1:12" x14ac:dyDescent="0.2">
      <c r="A41" s="137" t="s">
        <v>69</v>
      </c>
      <c r="B41" s="137"/>
      <c r="C41" s="8">
        <f>10+$E$9+C37</f>
        <v>15</v>
      </c>
      <c r="D41" s="8">
        <f t="shared" ref="D41:L41" si="1">10+$E$9+D37</f>
        <v>16</v>
      </c>
      <c r="E41" s="8">
        <f t="shared" si="1"/>
        <v>17</v>
      </c>
      <c r="F41" s="8">
        <f t="shared" si="1"/>
        <v>18</v>
      </c>
      <c r="G41" s="8">
        <f t="shared" si="1"/>
        <v>19</v>
      </c>
      <c r="H41" s="8">
        <f t="shared" si="1"/>
        <v>20</v>
      </c>
      <c r="I41" s="8">
        <f t="shared" si="1"/>
        <v>21</v>
      </c>
      <c r="J41" s="8">
        <f t="shared" si="1"/>
        <v>22</v>
      </c>
      <c r="K41" s="8">
        <f t="shared" si="1"/>
        <v>23</v>
      </c>
      <c r="L41" s="8">
        <f t="shared" si="1"/>
        <v>24</v>
      </c>
    </row>
    <row r="42" spans="1:12" x14ac:dyDescent="0.2">
      <c r="A42" t="s">
        <v>302</v>
      </c>
    </row>
    <row r="76" spans="2:8" x14ac:dyDescent="0.2">
      <c r="B76" s="32"/>
      <c r="C76" s="32"/>
      <c r="H76" s="31"/>
    </row>
  </sheetData>
  <mergeCells count="56">
    <mergeCell ref="A38:B38"/>
    <mergeCell ref="A39:B39"/>
    <mergeCell ref="A41:B41"/>
    <mergeCell ref="A40:B40"/>
    <mergeCell ref="A34:B34"/>
    <mergeCell ref="A35:B35"/>
    <mergeCell ref="J24:L24"/>
    <mergeCell ref="A25:B25"/>
    <mergeCell ref="J25:L25"/>
    <mergeCell ref="J34:L34"/>
    <mergeCell ref="A37:B37"/>
    <mergeCell ref="J30:L30"/>
    <mergeCell ref="A31:B31"/>
    <mergeCell ref="A28:B29"/>
    <mergeCell ref="J31:L31"/>
    <mergeCell ref="A32:B32"/>
    <mergeCell ref="J32:L32"/>
    <mergeCell ref="A30:B30"/>
    <mergeCell ref="A26:B26"/>
    <mergeCell ref="J26:L26"/>
    <mergeCell ref="J35:L35"/>
    <mergeCell ref="A33:B33"/>
    <mergeCell ref="A15:B15"/>
    <mergeCell ref="A16:B16"/>
    <mergeCell ref="A14:B14"/>
    <mergeCell ref="A24:B24"/>
    <mergeCell ref="A22:B23"/>
    <mergeCell ref="A20:B20"/>
    <mergeCell ref="A17:B17"/>
    <mergeCell ref="A18:B18"/>
    <mergeCell ref="A19:B19"/>
    <mergeCell ref="F1:I1"/>
    <mergeCell ref="I15:J15"/>
    <mergeCell ref="I16:J16"/>
    <mergeCell ref="I4:J4"/>
    <mergeCell ref="I5:J5"/>
    <mergeCell ref="I6:J6"/>
    <mergeCell ref="I7:J7"/>
    <mergeCell ref="I8:J8"/>
    <mergeCell ref="I9:J9"/>
    <mergeCell ref="J33:L33"/>
    <mergeCell ref="A1:E1"/>
    <mergeCell ref="F4:G4"/>
    <mergeCell ref="F5:G5"/>
    <mergeCell ref="F6:G6"/>
    <mergeCell ref="I14:J14"/>
    <mergeCell ref="F7:G7"/>
    <mergeCell ref="F8:G8"/>
    <mergeCell ref="F9:G9"/>
    <mergeCell ref="F10:G10"/>
    <mergeCell ref="I13:J13"/>
    <mergeCell ref="A13:B13"/>
    <mergeCell ref="K17:L17"/>
    <mergeCell ref="K18:L18"/>
    <mergeCell ref="K19:L19"/>
    <mergeCell ref="K20:L20"/>
  </mergeCells>
  <phoneticPr fontId="0" type="noConversion"/>
  <pageMargins left="0.70866141732283472" right="0.70866141732283472" top="0.74803149606299213" bottom="0.74803149606299213" header="0.31496062992125984" footer="0.31496062992125984"/>
  <pageSetup orientation="portrait" r:id="rId1"/>
  <rowBreaks count="1" manualBreakCount="1">
    <brk id="77" max="16383" man="1"/>
  </rowBreaks>
  <ignoredErrors>
    <ignoredError sqref="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43"/>
  <sheetViews>
    <sheetView showRuler="0" view="pageLayout" zoomScale="154" zoomScalePageLayoutView="154" workbookViewId="0">
      <selection activeCell="I32" sqref="I32"/>
    </sheetView>
  </sheetViews>
  <sheetFormatPr defaultColWidth="8.6640625" defaultRowHeight="11.25" x14ac:dyDescent="0.2"/>
  <sheetData>
    <row r="1" spans="1:12" ht="15" customHeight="1" x14ac:dyDescent="0.2">
      <c r="A1" s="184" t="s">
        <v>381</v>
      </c>
      <c r="B1" s="185"/>
      <c r="C1" s="185"/>
      <c r="D1" s="22" t="s">
        <v>2</v>
      </c>
      <c r="E1" s="22" t="s">
        <v>181</v>
      </c>
      <c r="F1" s="22" t="s">
        <v>181</v>
      </c>
      <c r="G1" s="22"/>
      <c r="H1" s="22"/>
      <c r="I1" s="7"/>
      <c r="J1" s="7"/>
      <c r="K1" s="33"/>
      <c r="L1" s="33"/>
    </row>
    <row r="2" spans="1:12" ht="9.9499999999999993" customHeight="1" x14ac:dyDescent="0.2">
      <c r="A2" s="185"/>
      <c r="B2" s="185"/>
      <c r="C2" s="185"/>
      <c r="D2" s="5">
        <v>9</v>
      </c>
      <c r="E2" s="5">
        <v>0</v>
      </c>
      <c r="F2" s="5">
        <v>0</v>
      </c>
      <c r="G2" s="5"/>
      <c r="H2" s="5">
        <f>D2*D3+E2*E3+F2*F3</f>
        <v>36</v>
      </c>
      <c r="I2" s="46" t="s">
        <v>182</v>
      </c>
      <c r="J2" s="7"/>
      <c r="K2" s="33"/>
      <c r="L2" s="33"/>
    </row>
    <row r="3" spans="1:12" x14ac:dyDescent="0.2">
      <c r="A3" s="185"/>
      <c r="B3" s="185"/>
      <c r="C3" s="185"/>
      <c r="D3" s="5">
        <v>4</v>
      </c>
      <c r="E3" s="5">
        <v>0</v>
      </c>
      <c r="F3" s="5">
        <v>0</v>
      </c>
      <c r="G3" s="5"/>
      <c r="H3" s="45">
        <f>SUM(H5:H43)</f>
        <v>36</v>
      </c>
      <c r="I3" s="7" t="s">
        <v>183</v>
      </c>
      <c r="J3" s="33"/>
      <c r="K3" s="7"/>
      <c r="L3" s="7"/>
    </row>
    <row r="4" spans="1:12" x14ac:dyDescent="0.2">
      <c r="A4" s="18" t="s">
        <v>184</v>
      </c>
      <c r="B4" s="178" t="s">
        <v>185</v>
      </c>
      <c r="C4" s="179"/>
      <c r="D4" s="20" t="s">
        <v>186</v>
      </c>
      <c r="E4" s="18" t="s">
        <v>187</v>
      </c>
      <c r="F4" s="18" t="s">
        <v>17</v>
      </c>
      <c r="G4" s="18" t="s">
        <v>18</v>
      </c>
      <c r="H4" s="18" t="s">
        <v>188</v>
      </c>
      <c r="I4" s="22" t="s">
        <v>20</v>
      </c>
      <c r="J4" s="183" t="s">
        <v>44</v>
      </c>
      <c r="K4" s="183"/>
      <c r="L4" s="183"/>
    </row>
    <row r="5" spans="1:12" ht="19.5" customHeight="1" x14ac:dyDescent="0.2">
      <c r="A5" s="16"/>
      <c r="B5" s="181" t="s">
        <v>189</v>
      </c>
      <c r="C5" s="182"/>
      <c r="D5" s="21"/>
      <c r="E5" s="17" t="s">
        <v>190</v>
      </c>
      <c r="F5" s="19">
        <f t="shared" ref="F5:F42" si="0">G5+H5+I5</f>
        <v>0</v>
      </c>
      <c r="G5" s="19">
        <f>Character!$E$8</f>
        <v>0</v>
      </c>
      <c r="H5" s="16">
        <v>0</v>
      </c>
      <c r="I5" s="7">
        <v>0</v>
      </c>
      <c r="J5" s="172"/>
      <c r="K5" s="173"/>
      <c r="L5" s="174"/>
    </row>
    <row r="6" spans="1:12" x14ac:dyDescent="0.2">
      <c r="A6" s="16"/>
      <c r="B6" s="181" t="s">
        <v>191</v>
      </c>
      <c r="C6" s="182"/>
      <c r="D6" s="17"/>
      <c r="E6" s="17" t="s">
        <v>27</v>
      </c>
      <c r="F6" s="19">
        <f t="shared" si="0"/>
        <v>2</v>
      </c>
      <c r="G6" s="19">
        <f>Character!$E$6</f>
        <v>2</v>
      </c>
      <c r="H6" s="16">
        <v>0</v>
      </c>
      <c r="I6" s="7">
        <v>0</v>
      </c>
      <c r="J6" s="135"/>
      <c r="K6" s="135"/>
      <c r="L6" s="135"/>
    </row>
    <row r="7" spans="1:12" x14ac:dyDescent="0.2">
      <c r="A7" s="16"/>
      <c r="B7" s="181" t="s">
        <v>193</v>
      </c>
      <c r="C7" s="182"/>
      <c r="D7" s="17"/>
      <c r="E7" s="17" t="s">
        <v>194</v>
      </c>
      <c r="F7" s="19">
        <f t="shared" si="0"/>
        <v>0</v>
      </c>
      <c r="G7" s="19">
        <f>Character!$E$10</f>
        <v>0</v>
      </c>
      <c r="H7" s="16">
        <v>0</v>
      </c>
      <c r="I7" s="7">
        <v>0</v>
      </c>
      <c r="J7" s="135"/>
      <c r="K7" s="135"/>
      <c r="L7" s="135"/>
    </row>
    <row r="8" spans="1:12" x14ac:dyDescent="0.2">
      <c r="A8" s="16"/>
      <c r="B8" s="181" t="s">
        <v>195</v>
      </c>
      <c r="C8" s="182"/>
      <c r="D8" s="17"/>
      <c r="E8" s="17" t="s">
        <v>52</v>
      </c>
      <c r="F8" s="19">
        <f t="shared" si="0"/>
        <v>0</v>
      </c>
      <c r="G8" s="19">
        <f>Character!$E$5</f>
        <v>0</v>
      </c>
      <c r="H8" s="16">
        <v>0</v>
      </c>
      <c r="I8" s="7">
        <v>0</v>
      </c>
      <c r="J8" s="135"/>
      <c r="K8" s="135"/>
      <c r="L8" s="135"/>
    </row>
    <row r="9" spans="1:12" x14ac:dyDescent="0.2">
      <c r="A9" s="16" t="s">
        <v>207</v>
      </c>
      <c r="B9" s="181" t="s">
        <v>196</v>
      </c>
      <c r="C9" s="182"/>
      <c r="D9" s="17"/>
      <c r="E9" s="17" t="s">
        <v>197</v>
      </c>
      <c r="F9" s="19">
        <f t="shared" si="0"/>
        <v>8</v>
      </c>
      <c r="G9" s="19">
        <f>Character!$E$7</f>
        <v>2</v>
      </c>
      <c r="H9" s="16">
        <v>6</v>
      </c>
      <c r="I9" s="7">
        <v>0</v>
      </c>
      <c r="J9" s="135"/>
      <c r="K9" s="135"/>
      <c r="L9" s="135"/>
    </row>
    <row r="10" spans="1:12" x14ac:dyDescent="0.2">
      <c r="A10" s="16" t="s">
        <v>207</v>
      </c>
      <c r="B10" s="175" t="s">
        <v>198</v>
      </c>
      <c r="C10" s="177"/>
      <c r="D10" s="16"/>
      <c r="E10" s="17" t="s">
        <v>190</v>
      </c>
      <c r="F10" s="19">
        <f t="shared" si="0"/>
        <v>0</v>
      </c>
      <c r="G10" s="19">
        <f>Character!$E$8</f>
        <v>0</v>
      </c>
      <c r="H10" s="16">
        <v>0</v>
      </c>
      <c r="I10" s="7">
        <v>0</v>
      </c>
      <c r="J10" s="135"/>
      <c r="K10" s="135"/>
      <c r="L10" s="135"/>
    </row>
    <row r="11" spans="1:12" x14ac:dyDescent="0.2">
      <c r="A11" s="16"/>
      <c r="B11" s="181" t="s">
        <v>199</v>
      </c>
      <c r="C11" s="182"/>
      <c r="D11" s="16" t="s">
        <v>200</v>
      </c>
      <c r="E11" s="17" t="s">
        <v>190</v>
      </c>
      <c r="F11" s="19">
        <f t="shared" si="0"/>
        <v>0</v>
      </c>
      <c r="G11" s="19">
        <f>Character!$E$8</f>
        <v>0</v>
      </c>
      <c r="H11" s="16">
        <v>0</v>
      </c>
      <c r="I11" s="7">
        <v>0</v>
      </c>
      <c r="J11" s="135"/>
      <c r="K11" s="135"/>
      <c r="L11" s="135"/>
    </row>
    <row r="12" spans="1:12" x14ac:dyDescent="0.2">
      <c r="A12" s="16" t="s">
        <v>207</v>
      </c>
      <c r="B12" s="181" t="s">
        <v>201</v>
      </c>
      <c r="C12" s="182"/>
      <c r="D12" s="17"/>
      <c r="E12" s="17" t="s">
        <v>194</v>
      </c>
      <c r="F12" s="19">
        <f t="shared" si="0"/>
        <v>1</v>
      </c>
      <c r="G12" s="19">
        <f>Character!$E$10</f>
        <v>0</v>
      </c>
      <c r="H12" s="16">
        <v>1</v>
      </c>
      <c r="I12" s="7">
        <v>0</v>
      </c>
      <c r="J12" s="135"/>
      <c r="K12" s="135"/>
      <c r="L12" s="135"/>
    </row>
    <row r="13" spans="1:12" x14ac:dyDescent="0.2">
      <c r="A13" s="16"/>
      <c r="B13" s="181" t="s">
        <v>202</v>
      </c>
      <c r="C13" s="182"/>
      <c r="D13" s="16" t="s">
        <v>200</v>
      </c>
      <c r="E13" s="17" t="s">
        <v>190</v>
      </c>
      <c r="F13" s="19">
        <f t="shared" si="0"/>
        <v>0</v>
      </c>
      <c r="G13" s="19">
        <f>Character!$E$8</f>
        <v>0</v>
      </c>
      <c r="H13" s="16">
        <v>0</v>
      </c>
      <c r="I13" s="7">
        <v>0</v>
      </c>
      <c r="J13" s="135"/>
      <c r="K13" s="135"/>
      <c r="L13" s="135"/>
    </row>
    <row r="14" spans="1:12" x14ac:dyDescent="0.2">
      <c r="A14" s="16"/>
      <c r="B14" s="181" t="s">
        <v>203</v>
      </c>
      <c r="C14" s="182"/>
      <c r="D14" s="17"/>
      <c r="E14" s="17" t="s">
        <v>194</v>
      </c>
      <c r="F14" s="19">
        <f t="shared" si="0"/>
        <v>0</v>
      </c>
      <c r="G14" s="19">
        <f>Character!$E$10</f>
        <v>0</v>
      </c>
      <c r="H14" s="16">
        <v>0</v>
      </c>
      <c r="I14" s="7">
        <v>0</v>
      </c>
      <c r="J14" s="135"/>
      <c r="K14" s="135"/>
      <c r="L14" s="135"/>
    </row>
    <row r="15" spans="1:12" x14ac:dyDescent="0.2">
      <c r="A15" s="16"/>
      <c r="B15" s="181" t="s">
        <v>204</v>
      </c>
      <c r="C15" s="182"/>
      <c r="D15" s="17"/>
      <c r="E15" s="17" t="s">
        <v>27</v>
      </c>
      <c r="F15" s="19">
        <f t="shared" si="0"/>
        <v>2</v>
      </c>
      <c r="G15" s="19">
        <f>Character!$E$6</f>
        <v>2</v>
      </c>
      <c r="H15" s="16">
        <v>0</v>
      </c>
      <c r="I15" s="7">
        <v>0</v>
      </c>
      <c r="J15" s="135"/>
      <c r="K15" s="135"/>
      <c r="L15" s="135"/>
    </row>
    <row r="16" spans="1:12" x14ac:dyDescent="0.2">
      <c r="A16" s="16"/>
      <c r="B16" s="181" t="s">
        <v>205</v>
      </c>
      <c r="C16" s="182"/>
      <c r="D16" s="17"/>
      <c r="E16" s="17" t="s">
        <v>190</v>
      </c>
      <c r="F16" s="19">
        <f t="shared" si="0"/>
        <v>0</v>
      </c>
      <c r="G16" s="19">
        <f>Character!$E$8</f>
        <v>0</v>
      </c>
      <c r="H16" s="16">
        <v>0</v>
      </c>
      <c r="I16" s="7">
        <v>0</v>
      </c>
      <c r="J16" s="135"/>
      <c r="K16" s="135"/>
      <c r="L16" s="135"/>
    </row>
    <row r="17" spans="1:12" x14ac:dyDescent="0.2">
      <c r="A17" s="16"/>
      <c r="B17" s="181" t="s">
        <v>206</v>
      </c>
      <c r="C17" s="182"/>
      <c r="D17" s="17"/>
      <c r="E17" s="17" t="s">
        <v>194</v>
      </c>
      <c r="F17" s="19">
        <f t="shared" si="0"/>
        <v>0</v>
      </c>
      <c r="G17" s="19">
        <f>Character!$E$10</f>
        <v>0</v>
      </c>
      <c r="H17" s="16">
        <v>0</v>
      </c>
      <c r="I17" s="7">
        <v>0</v>
      </c>
      <c r="J17" s="175"/>
      <c r="K17" s="176"/>
      <c r="L17" s="177"/>
    </row>
    <row r="18" spans="1:12" x14ac:dyDescent="0.2">
      <c r="A18" s="16" t="s">
        <v>207</v>
      </c>
      <c r="B18" s="181" t="s">
        <v>208</v>
      </c>
      <c r="C18" s="182"/>
      <c r="D18" s="16" t="s">
        <v>200</v>
      </c>
      <c r="E18" s="17" t="s">
        <v>194</v>
      </c>
      <c r="F18" s="19">
        <f t="shared" si="0"/>
        <v>5</v>
      </c>
      <c r="G18" s="19">
        <f>Character!$E$10</f>
        <v>0</v>
      </c>
      <c r="H18" s="16">
        <v>5</v>
      </c>
      <c r="I18" s="7">
        <v>0</v>
      </c>
      <c r="J18" s="135"/>
      <c r="K18" s="135"/>
      <c r="L18" s="135"/>
    </row>
    <row r="19" spans="1:12" x14ac:dyDescent="0.2">
      <c r="A19" s="16" t="s">
        <v>207</v>
      </c>
      <c r="B19" s="181" t="s">
        <v>209</v>
      </c>
      <c r="C19" s="182"/>
      <c r="D19" s="17"/>
      <c r="E19" s="17" t="s">
        <v>210</v>
      </c>
      <c r="F19" s="19">
        <f t="shared" si="0"/>
        <v>6</v>
      </c>
      <c r="G19" s="19">
        <f>Character!$E$9</f>
        <v>5</v>
      </c>
      <c r="H19" s="16">
        <v>1</v>
      </c>
      <c r="I19" s="7">
        <v>0</v>
      </c>
      <c r="J19" s="135"/>
      <c r="K19" s="135"/>
      <c r="L19" s="135"/>
    </row>
    <row r="20" spans="1:12" x14ac:dyDescent="0.2">
      <c r="A20" s="16"/>
      <c r="B20" s="181" t="s">
        <v>211</v>
      </c>
      <c r="C20" s="182"/>
      <c r="D20" s="17"/>
      <c r="E20" s="17" t="s">
        <v>27</v>
      </c>
      <c r="F20" s="19">
        <f t="shared" si="0"/>
        <v>2</v>
      </c>
      <c r="G20" s="19">
        <f>Character!$E$6</f>
        <v>2</v>
      </c>
      <c r="H20" s="16">
        <v>0</v>
      </c>
      <c r="I20" s="7">
        <v>0</v>
      </c>
      <c r="J20" s="134"/>
      <c r="K20" s="135"/>
      <c r="L20" s="135"/>
    </row>
    <row r="21" spans="1:12" x14ac:dyDescent="0.2">
      <c r="A21" s="16"/>
      <c r="B21" s="181" t="s">
        <v>212</v>
      </c>
      <c r="C21" s="182"/>
      <c r="D21" s="17"/>
      <c r="E21" s="17" t="s">
        <v>194</v>
      </c>
      <c r="F21" s="19">
        <f t="shared" si="0"/>
        <v>0</v>
      </c>
      <c r="G21" s="19">
        <f>Character!$E$10</f>
        <v>0</v>
      </c>
      <c r="H21" s="16">
        <v>0</v>
      </c>
      <c r="I21" s="7">
        <v>0</v>
      </c>
      <c r="J21" s="135"/>
      <c r="K21" s="135"/>
      <c r="L21" s="135"/>
    </row>
    <row r="22" spans="1:12" x14ac:dyDescent="0.2">
      <c r="A22" s="16"/>
      <c r="B22" s="181" t="s">
        <v>110</v>
      </c>
      <c r="C22" s="182"/>
      <c r="D22" s="17"/>
      <c r="E22" s="17" t="s">
        <v>52</v>
      </c>
      <c r="F22" s="19">
        <f t="shared" si="0"/>
        <v>0</v>
      </c>
      <c r="G22" s="19">
        <f>Character!$E$5</f>
        <v>0</v>
      </c>
      <c r="H22" s="16">
        <v>0</v>
      </c>
      <c r="I22" s="7">
        <v>0</v>
      </c>
      <c r="J22" s="135"/>
      <c r="K22" s="135"/>
      <c r="L22" s="135"/>
    </row>
    <row r="23" spans="1:12" x14ac:dyDescent="0.2">
      <c r="A23" s="16"/>
      <c r="B23" s="175" t="s">
        <v>213</v>
      </c>
      <c r="C23" s="177"/>
      <c r="D23" s="16" t="s">
        <v>200</v>
      </c>
      <c r="E23" s="17" t="s">
        <v>190</v>
      </c>
      <c r="F23" s="19">
        <f t="shared" si="0"/>
        <v>0</v>
      </c>
      <c r="G23" s="19">
        <f>Character!$E$8</f>
        <v>0</v>
      </c>
      <c r="H23" s="16">
        <v>0</v>
      </c>
      <c r="I23" s="7">
        <v>0</v>
      </c>
      <c r="J23" s="135"/>
      <c r="K23" s="135"/>
      <c r="L23" s="135"/>
    </row>
    <row r="24" spans="1:12" x14ac:dyDescent="0.2">
      <c r="A24" s="16"/>
      <c r="B24" s="175" t="s">
        <v>214</v>
      </c>
      <c r="C24" s="182"/>
      <c r="D24" s="16" t="s">
        <v>200</v>
      </c>
      <c r="E24" s="17" t="s">
        <v>190</v>
      </c>
      <c r="F24" s="19">
        <f>G24+H24+I24</f>
        <v>0</v>
      </c>
      <c r="G24" s="19">
        <f>Character!$E$8</f>
        <v>0</v>
      </c>
      <c r="H24" s="16">
        <v>0</v>
      </c>
      <c r="I24" s="7">
        <v>0</v>
      </c>
      <c r="J24" s="135"/>
      <c r="K24" s="135"/>
      <c r="L24" s="135"/>
    </row>
    <row r="25" spans="1:12" x14ac:dyDescent="0.2">
      <c r="A25" s="16" t="s">
        <v>207</v>
      </c>
      <c r="B25" s="175" t="s">
        <v>215</v>
      </c>
      <c r="C25" s="182"/>
      <c r="D25" s="16" t="s">
        <v>200</v>
      </c>
      <c r="E25" s="17" t="s">
        <v>190</v>
      </c>
      <c r="F25" s="19">
        <f>G25+H25+I25</f>
        <v>7</v>
      </c>
      <c r="G25" s="19">
        <f>Character!$E$8</f>
        <v>0</v>
      </c>
      <c r="H25" s="16">
        <v>5</v>
      </c>
      <c r="I25" s="7">
        <v>2</v>
      </c>
      <c r="J25" s="135" t="s">
        <v>373</v>
      </c>
      <c r="K25" s="135"/>
      <c r="L25" s="135"/>
    </row>
    <row r="26" spans="1:12" x14ac:dyDescent="0.2">
      <c r="A26" s="16" t="s">
        <v>207</v>
      </c>
      <c r="B26" s="181" t="s">
        <v>216</v>
      </c>
      <c r="C26" s="182"/>
      <c r="D26" s="17"/>
      <c r="E26" s="17" t="s">
        <v>210</v>
      </c>
      <c r="F26" s="19">
        <f t="shared" si="0"/>
        <v>11</v>
      </c>
      <c r="G26" s="19">
        <f>Character!$E$9</f>
        <v>5</v>
      </c>
      <c r="H26" s="16">
        <v>4</v>
      </c>
      <c r="I26" s="7">
        <v>2</v>
      </c>
      <c r="J26" s="134" t="s">
        <v>350</v>
      </c>
      <c r="K26" s="135"/>
      <c r="L26" s="135"/>
    </row>
    <row r="27" spans="1:12" x14ac:dyDescent="0.2">
      <c r="A27" s="16"/>
      <c r="B27" s="17" t="s">
        <v>217</v>
      </c>
      <c r="C27" s="17"/>
      <c r="D27" s="17"/>
      <c r="E27" s="17" t="s">
        <v>27</v>
      </c>
      <c r="F27" s="19">
        <f t="shared" si="0"/>
        <v>2</v>
      </c>
      <c r="G27" s="19">
        <f>Character!$E$6</f>
        <v>2</v>
      </c>
      <c r="H27" s="16">
        <v>0</v>
      </c>
      <c r="I27" s="7">
        <v>0</v>
      </c>
      <c r="J27" s="135"/>
      <c r="K27" s="135"/>
      <c r="L27" s="135"/>
    </row>
    <row r="28" spans="1:12" x14ac:dyDescent="0.2">
      <c r="A28" s="16"/>
      <c r="B28" s="181" t="s">
        <v>218</v>
      </c>
      <c r="C28" s="182"/>
      <c r="D28" s="17"/>
      <c r="E28" s="17" t="s">
        <v>27</v>
      </c>
      <c r="F28" s="19">
        <f t="shared" si="0"/>
        <v>2</v>
      </c>
      <c r="G28" s="19">
        <f>Character!$E$6</f>
        <v>2</v>
      </c>
      <c r="H28" s="16">
        <v>0</v>
      </c>
      <c r="I28" s="7">
        <v>0</v>
      </c>
      <c r="J28" s="135"/>
      <c r="K28" s="135"/>
      <c r="L28" s="135"/>
    </row>
    <row r="29" spans="1:12" x14ac:dyDescent="0.2">
      <c r="A29" s="16"/>
      <c r="B29" s="181" t="s">
        <v>219</v>
      </c>
      <c r="C29" s="182"/>
      <c r="D29" s="17"/>
      <c r="E29" s="17" t="s">
        <v>194</v>
      </c>
      <c r="F29" s="19">
        <f t="shared" si="0"/>
        <v>0</v>
      </c>
      <c r="G29" s="19">
        <f>Character!$E$10</f>
        <v>0</v>
      </c>
      <c r="H29" s="16">
        <v>0</v>
      </c>
      <c r="I29" s="7">
        <v>0</v>
      </c>
      <c r="J29" s="135"/>
      <c r="K29" s="135"/>
      <c r="L29" s="135"/>
    </row>
    <row r="30" spans="1:12" x14ac:dyDescent="0.2">
      <c r="A30" s="16" t="s">
        <v>207</v>
      </c>
      <c r="B30" s="175" t="s">
        <v>220</v>
      </c>
      <c r="C30" s="182"/>
      <c r="D30" s="17"/>
      <c r="E30" s="17" t="s">
        <v>194</v>
      </c>
      <c r="F30" s="19">
        <f>G30+H30+I30</f>
        <v>0</v>
      </c>
      <c r="G30" s="19">
        <f>Character!$E$10</f>
        <v>0</v>
      </c>
      <c r="H30" s="16">
        <v>0</v>
      </c>
      <c r="I30" s="7">
        <v>0</v>
      </c>
      <c r="J30" s="135"/>
      <c r="K30" s="135"/>
      <c r="L30" s="135"/>
    </row>
    <row r="31" spans="1:12" x14ac:dyDescent="0.2">
      <c r="A31" s="16" t="s">
        <v>207</v>
      </c>
      <c r="B31" s="181" t="s">
        <v>221</v>
      </c>
      <c r="C31" s="182"/>
      <c r="D31" s="17"/>
      <c r="E31" s="17" t="s">
        <v>27</v>
      </c>
      <c r="F31" s="19">
        <f t="shared" si="0"/>
        <v>7</v>
      </c>
      <c r="G31" s="19">
        <f>Character!$E$6</f>
        <v>2</v>
      </c>
      <c r="H31" s="16">
        <v>5</v>
      </c>
      <c r="I31" s="7">
        <v>0</v>
      </c>
      <c r="J31" s="135" t="s">
        <v>433</v>
      </c>
      <c r="K31" s="135"/>
      <c r="L31" s="135"/>
    </row>
    <row r="32" spans="1:12" x14ac:dyDescent="0.2">
      <c r="A32" s="16"/>
      <c r="B32" s="181" t="s">
        <v>222</v>
      </c>
      <c r="C32" s="182"/>
      <c r="D32" s="17"/>
      <c r="E32" s="17" t="s">
        <v>190</v>
      </c>
      <c r="F32" s="19">
        <f t="shared" ref="F32:F41" si="1">G32+H32+I32</f>
        <v>0</v>
      </c>
      <c r="G32" s="19">
        <f>Character!$E$8</f>
        <v>0</v>
      </c>
      <c r="H32" s="16">
        <v>0</v>
      </c>
      <c r="I32" s="7">
        <v>0</v>
      </c>
      <c r="J32" s="135"/>
      <c r="K32" s="135"/>
      <c r="L32" s="135"/>
    </row>
    <row r="33" spans="1:12" x14ac:dyDescent="0.2">
      <c r="A33" s="16"/>
      <c r="B33" s="181" t="s">
        <v>223</v>
      </c>
      <c r="C33" s="182"/>
      <c r="D33" s="17"/>
      <c r="E33" s="17" t="s">
        <v>210</v>
      </c>
      <c r="F33" s="19">
        <f t="shared" si="1"/>
        <v>5</v>
      </c>
      <c r="G33" s="19">
        <f>Character!$E$9</f>
        <v>5</v>
      </c>
      <c r="H33" s="16">
        <v>0</v>
      </c>
      <c r="I33" s="7">
        <v>0</v>
      </c>
      <c r="J33" s="135"/>
      <c r="K33" s="135"/>
      <c r="L33" s="135"/>
    </row>
    <row r="34" spans="1:12" x14ac:dyDescent="0.2">
      <c r="A34" s="16"/>
      <c r="B34" s="181" t="s">
        <v>224</v>
      </c>
      <c r="C34" s="182"/>
      <c r="D34" s="17"/>
      <c r="E34" s="17" t="s">
        <v>27</v>
      </c>
      <c r="F34" s="19">
        <f t="shared" si="1"/>
        <v>2</v>
      </c>
      <c r="G34" s="19">
        <f>Character!$E$6</f>
        <v>2</v>
      </c>
      <c r="H34" s="16">
        <v>0</v>
      </c>
      <c r="I34" s="7">
        <v>0</v>
      </c>
      <c r="J34" s="135"/>
      <c r="K34" s="135"/>
      <c r="L34" s="135"/>
    </row>
    <row r="35" spans="1:12" x14ac:dyDescent="0.2">
      <c r="A35" s="16"/>
      <c r="B35" s="175" t="s">
        <v>225</v>
      </c>
      <c r="C35" s="182"/>
      <c r="D35" s="16" t="s">
        <v>200</v>
      </c>
      <c r="E35" s="17" t="s">
        <v>190</v>
      </c>
      <c r="F35" s="19">
        <f t="shared" si="1"/>
        <v>0</v>
      </c>
      <c r="G35" s="19">
        <f>Character!$E$8</f>
        <v>0</v>
      </c>
      <c r="H35" s="16">
        <v>0</v>
      </c>
      <c r="I35" s="7">
        <v>0</v>
      </c>
      <c r="J35" s="135"/>
      <c r="K35" s="135"/>
      <c r="L35" s="135"/>
    </row>
    <row r="36" spans="1:12" x14ac:dyDescent="0.2">
      <c r="A36" s="16" t="s">
        <v>207</v>
      </c>
      <c r="B36" s="181" t="s">
        <v>226</v>
      </c>
      <c r="C36" s="182"/>
      <c r="D36" s="17"/>
      <c r="E36" s="17" t="s">
        <v>190</v>
      </c>
      <c r="F36" s="19">
        <f t="shared" si="1"/>
        <v>1</v>
      </c>
      <c r="G36" s="19">
        <f>Character!$E$8</f>
        <v>0</v>
      </c>
      <c r="H36" s="16">
        <v>1</v>
      </c>
      <c r="I36" s="7">
        <v>0</v>
      </c>
      <c r="J36" s="169"/>
      <c r="K36" s="170"/>
      <c r="L36" s="171"/>
    </row>
    <row r="37" spans="1:12" x14ac:dyDescent="0.2">
      <c r="A37" s="16" t="s">
        <v>207</v>
      </c>
      <c r="B37" s="181" t="s">
        <v>227</v>
      </c>
      <c r="C37" s="182"/>
      <c r="D37" s="17"/>
      <c r="E37" s="17" t="s">
        <v>210</v>
      </c>
      <c r="F37" s="19">
        <f t="shared" si="1"/>
        <v>10</v>
      </c>
      <c r="G37" s="19">
        <f>Character!$E$9</f>
        <v>5</v>
      </c>
      <c r="H37" s="16">
        <v>5</v>
      </c>
      <c r="I37" s="7">
        <v>0</v>
      </c>
      <c r="J37" s="135"/>
      <c r="K37" s="135"/>
      <c r="L37" s="135"/>
    </row>
    <row r="38" spans="1:12" x14ac:dyDescent="0.2">
      <c r="A38" s="16" t="s">
        <v>207</v>
      </c>
      <c r="B38" s="181" t="s">
        <v>228</v>
      </c>
      <c r="C38" s="182"/>
      <c r="D38" s="17"/>
      <c r="E38" s="17" t="s">
        <v>210</v>
      </c>
      <c r="F38" s="19">
        <f t="shared" si="1"/>
        <v>10</v>
      </c>
      <c r="G38" s="19">
        <f>Character!$E$9</f>
        <v>5</v>
      </c>
      <c r="H38" s="16">
        <v>3</v>
      </c>
      <c r="I38" s="7">
        <v>2</v>
      </c>
      <c r="J38" s="135" t="s">
        <v>373</v>
      </c>
      <c r="K38" s="135"/>
      <c r="L38" s="135"/>
    </row>
    <row r="39" spans="1:12" x14ac:dyDescent="0.2">
      <c r="A39" s="16" t="s">
        <v>207</v>
      </c>
      <c r="B39" s="181" t="s">
        <v>229</v>
      </c>
      <c r="C39" s="182"/>
      <c r="D39" s="17"/>
      <c r="E39" s="17" t="s">
        <v>52</v>
      </c>
      <c r="F39" s="19">
        <f t="shared" si="1"/>
        <v>0</v>
      </c>
      <c r="G39" s="19">
        <f>Character!$E$5</f>
        <v>0</v>
      </c>
      <c r="H39" s="16">
        <v>0</v>
      </c>
      <c r="I39" s="7">
        <v>0</v>
      </c>
      <c r="J39" s="135"/>
      <c r="K39" s="135"/>
      <c r="L39" s="135"/>
    </row>
    <row r="40" spans="1:12" x14ac:dyDescent="0.2">
      <c r="A40" s="16"/>
      <c r="B40" s="181" t="s">
        <v>192</v>
      </c>
      <c r="C40" s="182"/>
      <c r="D40" s="17"/>
      <c r="E40" s="17" t="s">
        <v>27</v>
      </c>
      <c r="F40" s="19">
        <f t="shared" si="1"/>
        <v>2</v>
      </c>
      <c r="G40" s="19">
        <f>Character!$E$6</f>
        <v>2</v>
      </c>
      <c r="H40" s="16">
        <v>0</v>
      </c>
      <c r="I40" s="7">
        <v>0</v>
      </c>
      <c r="J40" s="135"/>
      <c r="K40" s="135"/>
      <c r="L40" s="135"/>
    </row>
    <row r="41" spans="1:12" x14ac:dyDescent="0.2">
      <c r="A41" s="16"/>
      <c r="B41" s="175" t="s">
        <v>230</v>
      </c>
      <c r="C41" s="177"/>
      <c r="D41" s="16" t="s">
        <v>200</v>
      </c>
      <c r="E41" s="17" t="s">
        <v>194</v>
      </c>
      <c r="F41" s="19">
        <f t="shared" si="1"/>
        <v>0</v>
      </c>
      <c r="G41" s="19">
        <f>Character!$E$10</f>
        <v>0</v>
      </c>
      <c r="H41" s="16">
        <v>0</v>
      </c>
      <c r="I41" s="7">
        <v>0</v>
      </c>
      <c r="J41" s="135"/>
      <c r="K41" s="135"/>
      <c r="L41" s="135"/>
    </row>
    <row r="42" spans="1:12" x14ac:dyDescent="0.2">
      <c r="A42" s="23"/>
      <c r="B42" s="186" t="s">
        <v>231</v>
      </c>
      <c r="C42" s="187"/>
      <c r="D42" s="47"/>
      <c r="E42" s="47" t="s">
        <v>27</v>
      </c>
      <c r="F42" s="48">
        <f t="shared" si="0"/>
        <v>2</v>
      </c>
      <c r="G42" s="48">
        <f>Character!$E$6</f>
        <v>2</v>
      </c>
      <c r="H42" s="16">
        <v>0</v>
      </c>
      <c r="I42" s="7">
        <v>0</v>
      </c>
      <c r="J42" s="147"/>
      <c r="K42" s="147"/>
      <c r="L42" s="147"/>
    </row>
    <row r="43" spans="1:12" x14ac:dyDescent="0.2">
      <c r="A43" s="7"/>
      <c r="B43" s="135" t="s">
        <v>232</v>
      </c>
      <c r="C43" s="180"/>
      <c r="D43" s="24"/>
      <c r="E43" s="24"/>
      <c r="F43" s="8"/>
      <c r="G43" s="8"/>
      <c r="H43" s="7"/>
      <c r="I43" s="7"/>
      <c r="J43" s="135"/>
      <c r="K43" s="135"/>
      <c r="L43" s="135"/>
    </row>
  </sheetData>
  <mergeCells count="80">
    <mergeCell ref="B29:C29"/>
    <mergeCell ref="B30:C30"/>
    <mergeCell ref="B31:C31"/>
    <mergeCell ref="B40:C40"/>
    <mergeCell ref="B13:C13"/>
    <mergeCell ref="B14:C14"/>
    <mergeCell ref="B23:C23"/>
    <mergeCell ref="B17:C17"/>
    <mergeCell ref="B18:C18"/>
    <mergeCell ref="B28:C28"/>
    <mergeCell ref="B32:C32"/>
    <mergeCell ref="B21:C21"/>
    <mergeCell ref="B22:C22"/>
    <mergeCell ref="B41:C41"/>
    <mergeCell ref="B33:C33"/>
    <mergeCell ref="B34:C34"/>
    <mergeCell ref="B36:C36"/>
    <mergeCell ref="B37:C37"/>
    <mergeCell ref="B38:C38"/>
    <mergeCell ref="B39:C39"/>
    <mergeCell ref="A1:C3"/>
    <mergeCell ref="B26:C26"/>
    <mergeCell ref="B25:C25"/>
    <mergeCell ref="B5:C5"/>
    <mergeCell ref="B42:C42"/>
    <mergeCell ref="B6:C6"/>
    <mergeCell ref="B7:C7"/>
    <mergeCell ref="B8:C8"/>
    <mergeCell ref="B9:C9"/>
    <mergeCell ref="B10:C10"/>
    <mergeCell ref="B11:C11"/>
    <mergeCell ref="B24:C24"/>
    <mergeCell ref="B20:C20"/>
    <mergeCell ref="B35:C35"/>
    <mergeCell ref="B15:C15"/>
    <mergeCell ref="B16:C16"/>
    <mergeCell ref="B4:C4"/>
    <mergeCell ref="B43:C43"/>
    <mergeCell ref="B12:C12"/>
    <mergeCell ref="B19:C19"/>
    <mergeCell ref="J16:L16"/>
    <mergeCell ref="J18:L18"/>
    <mergeCell ref="J6:L6"/>
    <mergeCell ref="J7:L7"/>
    <mergeCell ref="J8:L8"/>
    <mergeCell ref="J9:L9"/>
    <mergeCell ref="J24:L24"/>
    <mergeCell ref="J10:L10"/>
    <mergeCell ref="J11:L11"/>
    <mergeCell ref="J19:L19"/>
    <mergeCell ref="J4:L4"/>
    <mergeCell ref="J20:L20"/>
    <mergeCell ref="J21:L21"/>
    <mergeCell ref="J5:L5"/>
    <mergeCell ref="J17:L17"/>
    <mergeCell ref="J22:L22"/>
    <mergeCell ref="J23:L23"/>
    <mergeCell ref="J12:L12"/>
    <mergeCell ref="J13:L13"/>
    <mergeCell ref="J14:L14"/>
    <mergeCell ref="J15:L15"/>
    <mergeCell ref="J30:L30"/>
    <mergeCell ref="J38:L38"/>
    <mergeCell ref="J39:L39"/>
    <mergeCell ref="J25:L25"/>
    <mergeCell ref="J26:L26"/>
    <mergeCell ref="J27:L27"/>
    <mergeCell ref="J28:L28"/>
    <mergeCell ref="J29:L29"/>
    <mergeCell ref="J43:L43"/>
    <mergeCell ref="J31:L31"/>
    <mergeCell ref="J32:L32"/>
    <mergeCell ref="J33:L33"/>
    <mergeCell ref="J34:L34"/>
    <mergeCell ref="J36:L36"/>
    <mergeCell ref="J37:L37"/>
    <mergeCell ref="J35:L35"/>
    <mergeCell ref="J41:L41"/>
    <mergeCell ref="J42:L42"/>
    <mergeCell ref="J40:L40"/>
  </mergeCells>
  <pageMargins left="0.7" right="0.7" top="0.75" bottom="0.75" header="0.3" footer="0.3"/>
  <pageSetup orientation="portrait" r:id="rId1"/>
  <ignoredErrors>
    <ignoredError sqref="G12:G13 G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G89"/>
  <sheetViews>
    <sheetView showRuler="0" view="pageLayout" topLeftCell="A64" workbookViewId="0">
      <selection activeCell="B36" sqref="B36"/>
    </sheetView>
  </sheetViews>
  <sheetFormatPr defaultColWidth="8.6640625" defaultRowHeight="11.25" x14ac:dyDescent="0.2"/>
  <cols>
    <col min="2" max="2" width="27.33203125" bestFit="1" customWidth="1"/>
    <col min="3" max="3" width="59.6640625" style="29" customWidth="1"/>
  </cols>
  <sheetData>
    <row r="1" spans="1:7" s="34" customFormat="1" ht="15.75" x14ac:dyDescent="0.25">
      <c r="A1" s="51" t="s">
        <v>284</v>
      </c>
      <c r="B1" s="51"/>
      <c r="C1" s="52"/>
      <c r="G1"/>
    </row>
    <row r="2" spans="1:7" x14ac:dyDescent="0.2">
      <c r="A2" s="53" t="s">
        <v>275</v>
      </c>
      <c r="B2" s="72">
        <f>Character!C40</f>
        <v>5</v>
      </c>
      <c r="C2" s="73"/>
    </row>
    <row r="3" spans="1:7" x14ac:dyDescent="0.2">
      <c r="A3" s="64"/>
      <c r="B3" s="65" t="s">
        <v>70</v>
      </c>
      <c r="C3" s="74" t="s">
        <v>71</v>
      </c>
    </row>
    <row r="4" spans="1:7" x14ac:dyDescent="0.2">
      <c r="A4" s="64"/>
      <c r="B4" s="65" t="s">
        <v>72</v>
      </c>
      <c r="C4" s="74" t="s">
        <v>73</v>
      </c>
    </row>
    <row r="5" spans="1:7" x14ac:dyDescent="0.2">
      <c r="A5" s="65"/>
      <c r="B5" s="65" t="s">
        <v>74</v>
      </c>
      <c r="C5" s="74" t="s">
        <v>75</v>
      </c>
    </row>
    <row r="6" spans="1:7" x14ac:dyDescent="0.2">
      <c r="A6" s="65"/>
      <c r="B6" s="65" t="s">
        <v>76</v>
      </c>
      <c r="C6" s="74" t="s">
        <v>77</v>
      </c>
    </row>
    <row r="7" spans="1:7" x14ac:dyDescent="0.2">
      <c r="A7" s="64"/>
      <c r="B7" s="65" t="s">
        <v>78</v>
      </c>
      <c r="C7" s="74" t="s">
        <v>79</v>
      </c>
    </row>
    <row r="8" spans="1:7" x14ac:dyDescent="0.2">
      <c r="A8" s="64"/>
      <c r="B8" s="65" t="s">
        <v>80</v>
      </c>
      <c r="C8" s="74" t="s">
        <v>81</v>
      </c>
    </row>
    <row r="9" spans="1:7" x14ac:dyDescent="0.2">
      <c r="A9" s="64"/>
      <c r="B9" s="65" t="s">
        <v>82</v>
      </c>
      <c r="C9" s="74" t="s">
        <v>83</v>
      </c>
    </row>
    <row r="10" spans="1:7" x14ac:dyDescent="0.2">
      <c r="A10" s="65"/>
      <c r="B10" s="65" t="s">
        <v>84</v>
      </c>
      <c r="C10" s="74" t="s">
        <v>85</v>
      </c>
    </row>
    <row r="11" spans="1:7" x14ac:dyDescent="0.2">
      <c r="A11" s="64"/>
      <c r="B11" s="65" t="s">
        <v>86</v>
      </c>
      <c r="C11" s="74" t="s">
        <v>87</v>
      </c>
    </row>
    <row r="12" spans="1:7" x14ac:dyDescent="0.2">
      <c r="A12" s="64"/>
      <c r="B12" s="65" t="s">
        <v>88</v>
      </c>
      <c r="C12" s="74" t="s">
        <v>89</v>
      </c>
    </row>
    <row r="13" spans="1:7" x14ac:dyDescent="0.2">
      <c r="A13" s="65"/>
      <c r="B13" s="65" t="s">
        <v>90</v>
      </c>
      <c r="C13" s="74" t="s">
        <v>91</v>
      </c>
    </row>
    <row r="14" spans="1:7" x14ac:dyDescent="0.2">
      <c r="A14" s="64"/>
      <c r="B14" s="65" t="s">
        <v>92</v>
      </c>
      <c r="C14" s="74" t="s">
        <v>93</v>
      </c>
    </row>
    <row r="15" spans="1:7" x14ac:dyDescent="0.2">
      <c r="A15" s="64"/>
      <c r="B15" s="65" t="s">
        <v>94</v>
      </c>
      <c r="C15" s="74" t="s">
        <v>95</v>
      </c>
    </row>
    <row r="16" spans="1:7" x14ac:dyDescent="0.2">
      <c r="A16" s="53" t="s">
        <v>276</v>
      </c>
      <c r="B16" s="72">
        <f>Character!D40</f>
        <v>5</v>
      </c>
      <c r="C16" s="73"/>
    </row>
    <row r="17" spans="1:3" x14ac:dyDescent="0.2">
      <c r="A17" s="64"/>
      <c r="B17" s="65" t="s">
        <v>285</v>
      </c>
      <c r="C17" s="74" t="s">
        <v>96</v>
      </c>
    </row>
    <row r="18" spans="1:3" x14ac:dyDescent="0.2">
      <c r="A18" s="64"/>
      <c r="B18" s="65" t="s">
        <v>97</v>
      </c>
      <c r="C18" s="74" t="s">
        <v>98</v>
      </c>
    </row>
    <row r="19" spans="1:3" x14ac:dyDescent="0.2">
      <c r="A19" s="64"/>
      <c r="B19" s="65" t="s">
        <v>99</v>
      </c>
      <c r="C19" s="74" t="s">
        <v>100</v>
      </c>
    </row>
    <row r="20" spans="1:3" x14ac:dyDescent="0.2">
      <c r="A20" s="64"/>
      <c r="B20" s="65" t="s">
        <v>286</v>
      </c>
      <c r="C20" s="74" t="s">
        <v>100</v>
      </c>
    </row>
    <row r="21" spans="1:3" x14ac:dyDescent="0.2">
      <c r="A21" s="64"/>
      <c r="B21" s="65" t="s">
        <v>101</v>
      </c>
      <c r="C21" s="74" t="s">
        <v>102</v>
      </c>
    </row>
    <row r="22" spans="1:3" x14ac:dyDescent="0.2">
      <c r="A22" s="64"/>
      <c r="B22" s="65" t="s">
        <v>103</v>
      </c>
      <c r="C22" s="74" t="s">
        <v>104</v>
      </c>
    </row>
    <row r="23" spans="1:3" x14ac:dyDescent="0.2">
      <c r="A23" s="65"/>
      <c r="B23" s="65" t="s">
        <v>105</v>
      </c>
      <c r="C23" s="74" t="s">
        <v>106</v>
      </c>
    </row>
    <row r="24" spans="1:3" ht="12.6" customHeight="1" x14ac:dyDescent="0.2">
      <c r="A24" s="64"/>
      <c r="B24" s="65" t="s">
        <v>107</v>
      </c>
      <c r="C24" s="74" t="s">
        <v>305</v>
      </c>
    </row>
    <row r="25" spans="1:3" x14ac:dyDescent="0.2">
      <c r="A25" s="64"/>
      <c r="B25" s="65" t="s">
        <v>108</v>
      </c>
      <c r="C25" s="74" t="s">
        <v>109</v>
      </c>
    </row>
    <row r="26" spans="1:3" ht="22.5" x14ac:dyDescent="0.2">
      <c r="A26" s="65"/>
      <c r="B26" s="65" t="s">
        <v>111</v>
      </c>
      <c r="C26" s="74" t="s">
        <v>112</v>
      </c>
    </row>
    <row r="27" spans="1:3" x14ac:dyDescent="0.2">
      <c r="A27" s="64"/>
      <c r="B27" s="65" t="s">
        <v>113</v>
      </c>
      <c r="C27" s="74" t="s">
        <v>114</v>
      </c>
    </row>
    <row r="28" spans="1:3" x14ac:dyDescent="0.2">
      <c r="A28" s="65"/>
      <c r="B28" s="65" t="s">
        <v>115</v>
      </c>
      <c r="C28" s="74" t="s">
        <v>116</v>
      </c>
    </row>
    <row r="29" spans="1:3" x14ac:dyDescent="0.2">
      <c r="A29" s="64"/>
      <c r="B29" s="65" t="s">
        <v>117</v>
      </c>
      <c r="C29" s="74" t="s">
        <v>118</v>
      </c>
    </row>
    <row r="30" spans="1:3" x14ac:dyDescent="0.2">
      <c r="A30" s="64"/>
      <c r="B30" s="65" t="s">
        <v>119</v>
      </c>
      <c r="C30" s="74" t="s">
        <v>120</v>
      </c>
    </row>
    <row r="31" spans="1:3" ht="22.5" x14ac:dyDescent="0.2">
      <c r="A31" s="65"/>
      <c r="B31" s="65" t="s">
        <v>121</v>
      </c>
      <c r="C31" s="74" t="s">
        <v>122</v>
      </c>
    </row>
    <row r="32" spans="1:3" x14ac:dyDescent="0.2">
      <c r="A32" s="64"/>
      <c r="B32" s="65" t="s">
        <v>287</v>
      </c>
      <c r="C32" s="74"/>
    </row>
    <row r="33" spans="1:3" x14ac:dyDescent="0.2">
      <c r="A33" s="64"/>
      <c r="B33" s="65" t="s">
        <v>123</v>
      </c>
      <c r="C33" s="74" t="s">
        <v>124</v>
      </c>
    </row>
    <row r="34" spans="1:3" x14ac:dyDescent="0.2">
      <c r="A34" s="53" t="s">
        <v>277</v>
      </c>
      <c r="B34" s="72">
        <f>Character!E40</f>
        <v>4</v>
      </c>
      <c r="C34" s="73"/>
    </row>
    <row r="35" spans="1:3" x14ac:dyDescent="0.2">
      <c r="A35" s="78"/>
      <c r="B35" s="76" t="s">
        <v>125</v>
      </c>
      <c r="C35" s="77" t="s">
        <v>126</v>
      </c>
    </row>
    <row r="36" spans="1:3" x14ac:dyDescent="0.2">
      <c r="A36" s="75"/>
      <c r="B36" s="76" t="s">
        <v>127</v>
      </c>
      <c r="C36" s="77" t="s">
        <v>128</v>
      </c>
    </row>
    <row r="37" spans="1:3" x14ac:dyDescent="0.2">
      <c r="A37" s="79"/>
      <c r="B37" s="76" t="s">
        <v>129</v>
      </c>
      <c r="C37" s="77" t="s">
        <v>130</v>
      </c>
    </row>
    <row r="38" spans="1:3" x14ac:dyDescent="0.2">
      <c r="A38" s="75"/>
      <c r="B38" s="76" t="s">
        <v>131</v>
      </c>
      <c r="C38" s="77" t="s">
        <v>132</v>
      </c>
    </row>
    <row r="39" spans="1:3" x14ac:dyDescent="0.2">
      <c r="A39" s="75"/>
      <c r="B39" s="76" t="s">
        <v>288</v>
      </c>
      <c r="C39" s="77"/>
    </row>
    <row r="40" spans="1:3" x14ac:dyDescent="0.2">
      <c r="A40" s="75"/>
      <c r="B40" s="76" t="s">
        <v>289</v>
      </c>
      <c r="C40" s="77" t="s">
        <v>290</v>
      </c>
    </row>
    <row r="41" spans="1:3" x14ac:dyDescent="0.2">
      <c r="A41" s="75"/>
      <c r="B41" s="76" t="s">
        <v>291</v>
      </c>
      <c r="C41" s="77"/>
    </row>
    <row r="42" spans="1:3" x14ac:dyDescent="0.2">
      <c r="A42" s="75"/>
      <c r="B42" s="76" t="s">
        <v>133</v>
      </c>
      <c r="C42" s="77" t="s">
        <v>134</v>
      </c>
    </row>
    <row r="43" spans="1:3" x14ac:dyDescent="0.2">
      <c r="A43" s="75"/>
      <c r="B43" s="76" t="s">
        <v>292</v>
      </c>
      <c r="C43" s="77"/>
    </row>
    <row r="44" spans="1:3" x14ac:dyDescent="0.2">
      <c r="A44" s="75"/>
      <c r="B44" s="76" t="s">
        <v>135</v>
      </c>
      <c r="C44" s="77" t="s">
        <v>136</v>
      </c>
    </row>
    <row r="45" spans="1:3" x14ac:dyDescent="0.2">
      <c r="A45" s="75"/>
      <c r="B45" s="76" t="s">
        <v>137</v>
      </c>
      <c r="C45" s="77" t="s">
        <v>138</v>
      </c>
    </row>
    <row r="46" spans="1:3" x14ac:dyDescent="0.2">
      <c r="A46" s="75"/>
      <c r="B46" s="76" t="s">
        <v>139</v>
      </c>
      <c r="C46" s="77" t="s">
        <v>140</v>
      </c>
    </row>
    <row r="47" spans="1:3" x14ac:dyDescent="0.2">
      <c r="A47" s="75"/>
      <c r="B47" s="76" t="s">
        <v>141</v>
      </c>
      <c r="C47" s="77" t="s">
        <v>142</v>
      </c>
    </row>
    <row r="48" spans="1:3" x14ac:dyDescent="0.2">
      <c r="A48" s="75"/>
      <c r="B48" s="76" t="s">
        <v>143</v>
      </c>
      <c r="C48" s="77" t="s">
        <v>144</v>
      </c>
    </row>
    <row r="49" spans="1:3" x14ac:dyDescent="0.2">
      <c r="A49" s="75"/>
      <c r="B49" s="76" t="s">
        <v>145</v>
      </c>
      <c r="C49" s="77" t="s">
        <v>146</v>
      </c>
    </row>
    <row r="50" spans="1:3" x14ac:dyDescent="0.2">
      <c r="A50" s="75"/>
      <c r="B50" s="76" t="s">
        <v>147</v>
      </c>
      <c r="C50" s="77" t="s">
        <v>148</v>
      </c>
    </row>
    <row r="51" spans="1:3" x14ac:dyDescent="0.2">
      <c r="A51" s="75"/>
      <c r="B51" s="76" t="s">
        <v>149</v>
      </c>
      <c r="C51" s="77" t="s">
        <v>150</v>
      </c>
    </row>
    <row r="52" spans="1:3" x14ac:dyDescent="0.2">
      <c r="A52" s="75"/>
      <c r="B52" s="76" t="s">
        <v>151</v>
      </c>
      <c r="C52" s="77" t="s">
        <v>152</v>
      </c>
    </row>
    <row r="53" spans="1:3" ht="22.5" x14ac:dyDescent="0.2">
      <c r="A53" s="78"/>
      <c r="B53" s="76" t="s">
        <v>153</v>
      </c>
      <c r="C53" s="77" t="s">
        <v>154</v>
      </c>
    </row>
    <row r="54" spans="1:3" x14ac:dyDescent="0.2">
      <c r="A54" s="75"/>
      <c r="B54" s="76" t="s">
        <v>155</v>
      </c>
      <c r="C54" s="77" t="s">
        <v>156</v>
      </c>
    </row>
    <row r="55" spans="1:3" x14ac:dyDescent="0.2">
      <c r="A55" s="75"/>
      <c r="B55" s="76" t="s">
        <v>157</v>
      </c>
      <c r="C55" s="77" t="s">
        <v>158</v>
      </c>
    </row>
    <row r="56" spans="1:3" x14ac:dyDescent="0.2">
      <c r="A56" s="75"/>
      <c r="B56" s="76" t="s">
        <v>159</v>
      </c>
      <c r="C56" s="77" t="s">
        <v>160</v>
      </c>
    </row>
    <row r="57" spans="1:3" x14ac:dyDescent="0.2">
      <c r="A57" s="75"/>
      <c r="B57" s="76" t="s">
        <v>293</v>
      </c>
      <c r="C57" s="77"/>
    </row>
    <row r="58" spans="1:3" x14ac:dyDescent="0.2">
      <c r="A58" s="75"/>
      <c r="B58" s="76" t="s">
        <v>161</v>
      </c>
      <c r="C58" s="77" t="s">
        <v>162</v>
      </c>
    </row>
    <row r="59" spans="1:3" x14ac:dyDescent="0.2">
      <c r="A59" s="75"/>
      <c r="B59" s="76" t="s">
        <v>163</v>
      </c>
      <c r="C59" s="77" t="s">
        <v>164</v>
      </c>
    </row>
    <row r="60" spans="1:3" x14ac:dyDescent="0.2">
      <c r="A60" s="75"/>
      <c r="B60" s="76" t="s">
        <v>165</v>
      </c>
      <c r="C60" s="77" t="s">
        <v>166</v>
      </c>
    </row>
    <row r="61" spans="1:3" x14ac:dyDescent="0.2">
      <c r="A61" s="53" t="s">
        <v>278</v>
      </c>
      <c r="B61" s="72">
        <f>Character!F40</f>
        <v>3</v>
      </c>
      <c r="C61" s="73"/>
    </row>
    <row r="62" spans="1:3" ht="12.95" customHeight="1" x14ac:dyDescent="0.2">
      <c r="A62" s="64"/>
      <c r="B62" s="74" t="s">
        <v>167</v>
      </c>
      <c r="C62" s="74"/>
    </row>
    <row r="63" spans="1:3" x14ac:dyDescent="0.2">
      <c r="A63" s="65"/>
      <c r="B63" s="65" t="s">
        <v>168</v>
      </c>
      <c r="C63" s="74"/>
    </row>
    <row r="64" spans="1:3" x14ac:dyDescent="0.2">
      <c r="A64" s="65"/>
      <c r="B64" s="65" t="s">
        <v>169</v>
      </c>
      <c r="C64" s="74"/>
    </row>
    <row r="65" spans="1:3" x14ac:dyDescent="0.2">
      <c r="A65" s="65"/>
      <c r="B65" s="65" t="s">
        <v>170</v>
      </c>
      <c r="C65" s="74"/>
    </row>
    <row r="66" spans="1:3" x14ac:dyDescent="0.2">
      <c r="A66" s="65"/>
      <c r="B66" s="65" t="s">
        <v>171</v>
      </c>
      <c r="C66" s="74"/>
    </row>
    <row r="67" spans="1:3" x14ac:dyDescent="0.2">
      <c r="A67" s="65"/>
      <c r="B67" s="65" t="s">
        <v>172</v>
      </c>
      <c r="C67" s="74"/>
    </row>
    <row r="68" spans="1:3" x14ac:dyDescent="0.2">
      <c r="A68" s="65"/>
      <c r="B68" s="65" t="s">
        <v>173</v>
      </c>
      <c r="C68" s="74"/>
    </row>
    <row r="69" spans="1:3" x14ac:dyDescent="0.2">
      <c r="A69" s="65"/>
      <c r="B69" s="65" t="s">
        <v>174</v>
      </c>
      <c r="C69" s="74"/>
    </row>
    <row r="70" spans="1:3" x14ac:dyDescent="0.2">
      <c r="A70" s="65"/>
      <c r="B70" s="65" t="s">
        <v>306</v>
      </c>
      <c r="C70" s="74"/>
    </row>
    <row r="71" spans="1:3" x14ac:dyDescent="0.2">
      <c r="A71" s="65"/>
      <c r="B71" s="65" t="s">
        <v>175</v>
      </c>
      <c r="C71" s="74"/>
    </row>
    <row r="72" spans="1:3" x14ac:dyDescent="0.2">
      <c r="A72" s="65"/>
      <c r="B72" s="65" t="s">
        <v>176</v>
      </c>
      <c r="C72" s="74"/>
    </row>
    <row r="73" spans="1:3" x14ac:dyDescent="0.2">
      <c r="A73" s="65"/>
      <c r="B73" s="65" t="s">
        <v>177</v>
      </c>
      <c r="C73" s="74"/>
    </row>
    <row r="74" spans="1:3" x14ac:dyDescent="0.2">
      <c r="A74" s="65"/>
      <c r="B74" s="65" t="s">
        <v>178</v>
      </c>
      <c r="C74" s="74"/>
    </row>
    <row r="75" spans="1:3" x14ac:dyDescent="0.2">
      <c r="A75" s="65"/>
      <c r="B75" s="65" t="s">
        <v>179</v>
      </c>
      <c r="C75" s="74"/>
    </row>
    <row r="76" spans="1:3" x14ac:dyDescent="0.2">
      <c r="A76" s="65"/>
      <c r="B76" s="65" t="s">
        <v>295</v>
      </c>
      <c r="C76" s="74"/>
    </row>
    <row r="77" spans="1:3" x14ac:dyDescent="0.2">
      <c r="A77" s="65"/>
      <c r="B77" s="65" t="s">
        <v>303</v>
      </c>
      <c r="C77" s="74"/>
    </row>
    <row r="78" spans="1:3" x14ac:dyDescent="0.2">
      <c r="A78" s="65"/>
      <c r="B78" s="65" t="s">
        <v>296</v>
      </c>
      <c r="C78" s="74"/>
    </row>
    <row r="79" spans="1:3" x14ac:dyDescent="0.2">
      <c r="A79" s="65"/>
      <c r="B79" s="65" t="s">
        <v>297</v>
      </c>
      <c r="C79" s="74"/>
    </row>
    <row r="80" spans="1:3" x14ac:dyDescent="0.2">
      <c r="A80" s="65"/>
      <c r="B80" s="65" t="s">
        <v>298</v>
      </c>
      <c r="C80" s="74"/>
    </row>
    <row r="81" spans="1:3" x14ac:dyDescent="0.2">
      <c r="A81" s="65"/>
      <c r="B81" s="65" t="s">
        <v>294</v>
      </c>
      <c r="C81" s="74"/>
    </row>
    <row r="82" spans="1:3" x14ac:dyDescent="0.2">
      <c r="A82" s="53" t="s">
        <v>279</v>
      </c>
      <c r="B82" s="72">
        <f>Character!G40</f>
        <v>0</v>
      </c>
      <c r="C82" s="73"/>
    </row>
    <row r="83" spans="1:3" ht="12.95" customHeight="1" x14ac:dyDescent="0.2">
      <c r="A83" s="64"/>
      <c r="B83" s="74" t="s">
        <v>280</v>
      </c>
      <c r="C83" s="74"/>
    </row>
    <row r="84" spans="1:3" x14ac:dyDescent="0.2">
      <c r="A84" s="65"/>
      <c r="B84" s="65" t="s">
        <v>299</v>
      </c>
      <c r="C84" s="74"/>
    </row>
    <row r="85" spans="1:3" x14ac:dyDescent="0.2">
      <c r="A85" s="65"/>
      <c r="B85" s="65" t="s">
        <v>301</v>
      </c>
      <c r="C85" s="74"/>
    </row>
    <row r="86" spans="1:3" x14ac:dyDescent="0.2">
      <c r="A86" s="65"/>
      <c r="B86" s="65" t="s">
        <v>300</v>
      </c>
      <c r="C86" s="74"/>
    </row>
    <row r="87" spans="1:3" x14ac:dyDescent="0.2">
      <c r="A87" s="65"/>
      <c r="B87" s="65"/>
      <c r="C87" s="74"/>
    </row>
    <row r="88" spans="1:3" x14ac:dyDescent="0.2">
      <c r="A88" s="65"/>
      <c r="B88" s="65"/>
      <c r="C88" s="74"/>
    </row>
    <row r="89" spans="1:3" x14ac:dyDescent="0.2">
      <c r="A89" s="65"/>
      <c r="B89" s="65"/>
      <c r="C89" s="7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C5C72-4EB9-4AFE-BC5E-F534E80E8439}">
  <sheetPr>
    <pageSetUpPr autoPageBreaks="0"/>
  </sheetPr>
  <dimension ref="A1:M61"/>
  <sheetViews>
    <sheetView tabSelected="1" showRuler="0" view="pageLayout" topLeftCell="A23" zoomScale="124" zoomScalePageLayoutView="124" workbookViewId="0">
      <selection activeCell="E32" sqref="E32"/>
    </sheetView>
  </sheetViews>
  <sheetFormatPr defaultColWidth="8.6640625" defaultRowHeight="11.25" x14ac:dyDescent="0.2"/>
  <sheetData>
    <row r="1" spans="1:13" s="34" customFormat="1" ht="15.75" x14ac:dyDescent="0.25">
      <c r="A1" s="200" t="s">
        <v>324</v>
      </c>
      <c r="B1" s="200"/>
      <c r="C1" s="200"/>
      <c r="D1" s="200"/>
      <c r="E1" s="200"/>
      <c r="F1" s="201" t="s">
        <v>351</v>
      </c>
      <c r="G1" s="201"/>
      <c r="H1" s="201"/>
      <c r="I1" s="201"/>
      <c r="J1" s="202"/>
      <c r="K1" s="202"/>
      <c r="L1" s="202"/>
      <c r="M1" s="202"/>
    </row>
    <row r="2" spans="1:13" x14ac:dyDescent="0.2">
      <c r="A2" s="80" t="s">
        <v>311</v>
      </c>
      <c r="B2" s="83">
        <v>6</v>
      </c>
      <c r="C2" s="80" t="s">
        <v>304</v>
      </c>
      <c r="D2" s="84" t="s">
        <v>242</v>
      </c>
      <c r="E2" s="80" t="s">
        <v>233</v>
      </c>
      <c r="F2" s="84">
        <v>6</v>
      </c>
      <c r="G2" s="80"/>
      <c r="H2" s="81"/>
      <c r="I2" s="81"/>
    </row>
    <row r="3" spans="1:13" ht="12" thickBot="1" x14ac:dyDescent="0.25">
      <c r="A3" s="39"/>
      <c r="B3" s="39"/>
      <c r="C3" s="39"/>
      <c r="D3" s="39"/>
      <c r="E3" s="39"/>
      <c r="F3" s="39"/>
      <c r="G3" s="39"/>
      <c r="H3" s="39"/>
      <c r="I3" s="39"/>
      <c r="J3" s="39"/>
      <c r="K3" s="39"/>
      <c r="L3" s="39"/>
    </row>
    <row r="4" spans="1:13" ht="12" thickBot="1" x14ac:dyDescent="0.25">
      <c r="A4" s="85" t="s">
        <v>3</v>
      </c>
      <c r="B4" s="86" t="s">
        <v>4</v>
      </c>
      <c r="C4" s="86" t="s">
        <v>5</v>
      </c>
      <c r="D4" s="86" t="s">
        <v>6</v>
      </c>
      <c r="E4" s="87" t="s">
        <v>7</v>
      </c>
      <c r="F4" s="203" t="s">
        <v>8</v>
      </c>
      <c r="G4" s="149"/>
      <c r="H4" t="s">
        <v>312</v>
      </c>
      <c r="I4" t="s">
        <v>313</v>
      </c>
      <c r="J4" t="s">
        <v>314</v>
      </c>
      <c r="K4" t="s">
        <v>315</v>
      </c>
    </row>
    <row r="5" spans="1:13" ht="10.15" customHeight="1" x14ac:dyDescent="0.2">
      <c r="A5" s="88" t="s">
        <v>9</v>
      </c>
      <c r="B5" s="81">
        <v>17</v>
      </c>
      <c r="C5" s="81">
        <v>3</v>
      </c>
      <c r="D5" s="81">
        <v>17</v>
      </c>
      <c r="E5" s="89">
        <v>3</v>
      </c>
      <c r="F5" s="144"/>
      <c r="G5" s="204"/>
      <c r="H5" s="119">
        <v>15</v>
      </c>
      <c r="I5" s="90"/>
      <c r="J5" s="90">
        <v>2</v>
      </c>
      <c r="K5" s="91"/>
      <c r="L5" s="92"/>
      <c r="M5" s="92"/>
    </row>
    <row r="6" spans="1:13" x14ac:dyDescent="0.2">
      <c r="A6" s="88" t="s">
        <v>10</v>
      </c>
      <c r="B6" s="81">
        <v>17</v>
      </c>
      <c r="C6" s="81">
        <v>3</v>
      </c>
      <c r="D6" s="81">
        <v>17</v>
      </c>
      <c r="E6" s="89">
        <v>3</v>
      </c>
      <c r="F6" s="144"/>
      <c r="G6" s="204"/>
      <c r="H6" s="88">
        <v>15</v>
      </c>
      <c r="I6" s="93"/>
      <c r="J6" s="93">
        <v>2</v>
      </c>
      <c r="K6" s="94"/>
      <c r="L6" s="92"/>
      <c r="M6" s="92"/>
    </row>
    <row r="7" spans="1:13" x14ac:dyDescent="0.2">
      <c r="A7" s="88" t="s">
        <v>11</v>
      </c>
      <c r="B7" s="81">
        <v>15</v>
      </c>
      <c r="C7" s="81">
        <v>2</v>
      </c>
      <c r="D7" s="81">
        <v>15</v>
      </c>
      <c r="E7" s="89">
        <v>2</v>
      </c>
      <c r="F7" s="144"/>
      <c r="G7" s="204"/>
      <c r="H7" s="88">
        <v>15</v>
      </c>
      <c r="I7" s="93"/>
      <c r="J7" s="81"/>
      <c r="K7" s="95"/>
      <c r="L7" s="92"/>
      <c r="M7" s="92"/>
    </row>
    <row r="8" spans="1:13" x14ac:dyDescent="0.2">
      <c r="A8" s="88" t="s">
        <v>12</v>
      </c>
      <c r="B8" s="81">
        <v>2</v>
      </c>
      <c r="C8" s="81">
        <v>-4</v>
      </c>
      <c r="D8" s="81">
        <v>2</v>
      </c>
      <c r="E8" s="89">
        <v>-4</v>
      </c>
      <c r="F8" s="144"/>
      <c r="G8" s="204"/>
      <c r="H8" s="88">
        <v>2</v>
      </c>
      <c r="I8" s="81"/>
      <c r="J8" s="81"/>
      <c r="K8" s="96"/>
    </row>
    <row r="9" spans="1:13" x14ac:dyDescent="0.2">
      <c r="A9" s="88" t="s">
        <v>13</v>
      </c>
      <c r="B9" s="81">
        <v>12</v>
      </c>
      <c r="C9" s="81">
        <v>1</v>
      </c>
      <c r="D9" s="81">
        <v>12</v>
      </c>
      <c r="E9" s="89">
        <v>1</v>
      </c>
      <c r="F9" s="144"/>
      <c r="G9" s="204"/>
      <c r="H9" s="88">
        <v>12</v>
      </c>
      <c r="I9" s="81"/>
      <c r="J9" s="81"/>
      <c r="K9" s="120"/>
    </row>
    <row r="10" spans="1:13" ht="12" thickBot="1" x14ac:dyDescent="0.25">
      <c r="A10" s="99" t="s">
        <v>14</v>
      </c>
      <c r="B10" s="97">
        <v>6</v>
      </c>
      <c r="C10" s="97">
        <v>-2</v>
      </c>
      <c r="D10" s="97">
        <v>6</v>
      </c>
      <c r="E10" s="100">
        <v>-2</v>
      </c>
      <c r="F10" s="195"/>
      <c r="G10" s="205"/>
      <c r="H10" s="99">
        <v>6</v>
      </c>
      <c r="I10" s="97"/>
      <c r="J10" s="97"/>
      <c r="K10" s="98"/>
    </row>
    <row r="11" spans="1:13" ht="12" thickBot="1" x14ac:dyDescent="0.25">
      <c r="A11" s="39"/>
      <c r="B11">
        <f>SUM(B5:B10)</f>
        <v>69</v>
      </c>
      <c r="C11" s="39"/>
      <c r="D11" s="39"/>
      <c r="E11" s="39"/>
      <c r="F11" s="39"/>
      <c r="G11" s="39"/>
      <c r="H11" s="39"/>
      <c r="I11" s="39"/>
      <c r="J11" s="39"/>
      <c r="K11" s="39"/>
      <c r="L11" s="39"/>
    </row>
    <row r="12" spans="1:13" ht="12" thickBot="1" x14ac:dyDescent="0.25">
      <c r="A12" s="101" t="s">
        <v>15</v>
      </c>
      <c r="B12" s="102">
        <v>46</v>
      </c>
      <c r="C12" t="s">
        <v>441</v>
      </c>
    </row>
    <row r="13" spans="1:13" x14ac:dyDescent="0.2">
      <c r="A13" s="206" t="s">
        <v>16</v>
      </c>
      <c r="B13" s="207"/>
      <c r="C13" s="103" t="s">
        <v>17</v>
      </c>
      <c r="D13" s="103" t="s">
        <v>4</v>
      </c>
      <c r="E13" s="103" t="s">
        <v>18</v>
      </c>
      <c r="F13" s="103" t="s">
        <v>19</v>
      </c>
      <c r="G13" s="103" t="s">
        <v>20</v>
      </c>
      <c r="H13" s="104" t="s">
        <v>21</v>
      </c>
      <c r="I13" s="161" t="s">
        <v>8</v>
      </c>
      <c r="J13" s="161"/>
      <c r="L13" s="6"/>
      <c r="M13" s="6"/>
    </row>
    <row r="14" spans="1:13" x14ac:dyDescent="0.2">
      <c r="A14" s="208" t="s">
        <v>22</v>
      </c>
      <c r="B14" s="161"/>
      <c r="C14" s="83">
        <f>SUM(D14:H14)</f>
        <v>7</v>
      </c>
      <c r="D14" s="81">
        <v>5</v>
      </c>
      <c r="E14" s="83">
        <f>E7</f>
        <v>2</v>
      </c>
      <c r="F14" s="81"/>
      <c r="G14" s="81"/>
      <c r="H14" s="105"/>
      <c r="I14" s="209"/>
      <c r="J14" s="144"/>
    </row>
    <row r="15" spans="1:13" x14ac:dyDescent="0.2">
      <c r="A15" s="208" t="s">
        <v>23</v>
      </c>
      <c r="B15" s="161"/>
      <c r="C15" s="83">
        <f>SUM(D15:H15)</f>
        <v>8</v>
      </c>
      <c r="D15" s="81">
        <v>5</v>
      </c>
      <c r="E15" s="83">
        <f>E6</f>
        <v>3</v>
      </c>
      <c r="F15" s="81"/>
      <c r="G15" s="81"/>
      <c r="H15" s="105"/>
      <c r="I15" s="144"/>
      <c r="J15" s="144"/>
    </row>
    <row r="16" spans="1:13" ht="12" thickBot="1" x14ac:dyDescent="0.25">
      <c r="A16" s="193" t="s">
        <v>24</v>
      </c>
      <c r="B16" s="194"/>
      <c r="C16" s="106">
        <f>SUM(D16:H16)</f>
        <v>3</v>
      </c>
      <c r="D16" s="97">
        <v>2</v>
      </c>
      <c r="E16" s="106">
        <f>E9</f>
        <v>1</v>
      </c>
      <c r="F16" s="97"/>
      <c r="G16" s="97">
        <v>0</v>
      </c>
      <c r="H16" s="107"/>
      <c r="I16" s="144"/>
      <c r="J16" s="144"/>
    </row>
    <row r="17" spans="1:13" ht="12" thickBot="1" x14ac:dyDescent="0.25">
      <c r="A17" s="6" t="s">
        <v>33</v>
      </c>
      <c r="B17" s="39"/>
      <c r="C17" s="39"/>
      <c r="D17" s="39"/>
      <c r="E17" s="39"/>
      <c r="F17" s="43"/>
      <c r="G17" s="43"/>
      <c r="H17" s="44"/>
      <c r="I17" s="43"/>
      <c r="J17" s="39"/>
      <c r="K17" s="39"/>
      <c r="L17" s="39"/>
    </row>
    <row r="18" spans="1:13" x14ac:dyDescent="0.2">
      <c r="A18" s="206" t="s">
        <v>25</v>
      </c>
      <c r="B18" s="207"/>
      <c r="C18" s="103" t="s">
        <v>17</v>
      </c>
      <c r="D18" s="103" t="s">
        <v>4</v>
      </c>
      <c r="E18" s="103" t="s">
        <v>304</v>
      </c>
      <c r="F18" s="103" t="s">
        <v>316</v>
      </c>
      <c r="G18" s="103" t="s">
        <v>27</v>
      </c>
      <c r="H18" s="103" t="s">
        <v>28</v>
      </c>
      <c r="I18" s="103" t="s">
        <v>29</v>
      </c>
      <c r="J18" s="103" t="s">
        <v>20</v>
      </c>
      <c r="K18" s="207" t="s">
        <v>8</v>
      </c>
      <c r="L18" s="210"/>
    </row>
    <row r="19" spans="1:13" x14ac:dyDescent="0.2">
      <c r="A19" s="208" t="s">
        <v>30</v>
      </c>
      <c r="B19" s="161"/>
      <c r="C19" s="83">
        <f>SUM(D19:J19)</f>
        <v>25</v>
      </c>
      <c r="D19" s="81">
        <v>10</v>
      </c>
      <c r="E19" s="81">
        <v>0</v>
      </c>
      <c r="F19" s="81">
        <v>4</v>
      </c>
      <c r="G19" s="83">
        <f>$E$6</f>
        <v>3</v>
      </c>
      <c r="H19" s="81">
        <v>0</v>
      </c>
      <c r="I19" s="81">
        <v>8</v>
      </c>
      <c r="J19" s="81">
        <v>0</v>
      </c>
      <c r="K19" s="209" t="s">
        <v>423</v>
      </c>
      <c r="L19" s="151"/>
    </row>
    <row r="20" spans="1:13" x14ac:dyDescent="0.2">
      <c r="A20" s="208" t="s">
        <v>31</v>
      </c>
      <c r="B20" s="161"/>
      <c r="C20" s="83">
        <f>SUM(D20:J20)</f>
        <v>13</v>
      </c>
      <c r="D20" s="81">
        <v>10</v>
      </c>
      <c r="E20" s="81">
        <v>0</v>
      </c>
      <c r="F20" s="81">
        <v>0</v>
      </c>
      <c r="G20" s="83">
        <f>$E$6</f>
        <v>3</v>
      </c>
      <c r="H20" s="81">
        <v>0</v>
      </c>
      <c r="I20" s="81">
        <v>0</v>
      </c>
      <c r="J20" s="81">
        <v>0</v>
      </c>
      <c r="K20" s="209"/>
      <c r="L20" s="151"/>
    </row>
    <row r="21" spans="1:13" ht="12" thickBot="1" x14ac:dyDescent="0.25">
      <c r="A21" s="193" t="s">
        <v>32</v>
      </c>
      <c r="B21" s="194"/>
      <c r="C21" s="106">
        <f>SUM(D21:J21)</f>
        <v>22</v>
      </c>
      <c r="D21" s="97">
        <v>10</v>
      </c>
      <c r="E21" s="97">
        <v>0</v>
      </c>
      <c r="F21" s="97">
        <v>4</v>
      </c>
      <c r="G21" s="106">
        <v>0</v>
      </c>
      <c r="H21" s="97">
        <v>0</v>
      </c>
      <c r="I21" s="97">
        <v>8</v>
      </c>
      <c r="J21" s="97">
        <v>0</v>
      </c>
      <c r="K21" s="195"/>
      <c r="L21" s="153"/>
    </row>
    <row r="22" spans="1:13" x14ac:dyDescent="0.2">
      <c r="A22" s="196" t="s">
        <v>34</v>
      </c>
      <c r="B22" s="197"/>
      <c r="C22" s="108" t="s">
        <v>17</v>
      </c>
      <c r="D22" s="108" t="s">
        <v>35</v>
      </c>
      <c r="E22" s="109" t="s">
        <v>36</v>
      </c>
    </row>
    <row r="23" spans="1:13" ht="12" thickBot="1" x14ac:dyDescent="0.25">
      <c r="A23" s="198"/>
      <c r="B23" s="199"/>
      <c r="C23" s="106">
        <f>D23+E23</f>
        <v>3</v>
      </c>
      <c r="D23" s="106">
        <f>$E$6</f>
        <v>3</v>
      </c>
      <c r="E23" s="98">
        <v>0</v>
      </c>
    </row>
    <row r="24" spans="1:13" s="6" customFormat="1" x14ac:dyDescent="0.2">
      <c r="A24" s="137" t="s">
        <v>26</v>
      </c>
      <c r="B24" s="137"/>
      <c r="C24" s="22" t="s">
        <v>37</v>
      </c>
      <c r="D24" s="22" t="s">
        <v>38</v>
      </c>
      <c r="E24" s="22" t="s">
        <v>39</v>
      </c>
      <c r="F24" s="22" t="s">
        <v>40</v>
      </c>
      <c r="G24" s="22" t="s">
        <v>41</v>
      </c>
      <c r="H24" s="22" t="s">
        <v>42</v>
      </c>
      <c r="I24" s="22" t="s">
        <v>43</v>
      </c>
      <c r="J24" s="137" t="s">
        <v>44</v>
      </c>
      <c r="K24" s="137"/>
      <c r="L24" s="137"/>
      <c r="M24"/>
    </row>
    <row r="25" spans="1:13" x14ac:dyDescent="0.2">
      <c r="A25" s="135" t="s">
        <v>440</v>
      </c>
      <c r="B25" s="135"/>
      <c r="C25" s="7">
        <v>4</v>
      </c>
      <c r="D25" s="7">
        <v>4</v>
      </c>
      <c r="E25" s="7">
        <v>30</v>
      </c>
      <c r="F25" s="7">
        <v>25</v>
      </c>
      <c r="G25" s="7">
        <v>-1</v>
      </c>
      <c r="H25" s="7">
        <v>20</v>
      </c>
      <c r="I25" s="7"/>
      <c r="J25" s="134"/>
      <c r="K25" s="135"/>
      <c r="L25" s="135"/>
    </row>
    <row r="26" spans="1:13" x14ac:dyDescent="0.2">
      <c r="A26" s="135"/>
      <c r="B26" s="135"/>
      <c r="C26" s="7"/>
      <c r="D26" s="7"/>
      <c r="E26" s="7"/>
      <c r="F26" s="7"/>
      <c r="G26" s="7"/>
      <c r="H26" s="7"/>
      <c r="I26" s="7"/>
      <c r="J26" s="134"/>
      <c r="K26" s="135"/>
      <c r="L26" s="135"/>
    </row>
    <row r="27" spans="1:13" ht="12" thickBot="1" x14ac:dyDescent="0.25">
      <c r="A27" s="6" t="s">
        <v>45</v>
      </c>
      <c r="B27" s="39"/>
      <c r="C27" s="39"/>
      <c r="D27" s="39"/>
      <c r="E27" s="39"/>
      <c r="F27" s="39"/>
      <c r="G27" s="39"/>
      <c r="H27" s="39"/>
      <c r="I27" s="39"/>
      <c r="J27" s="39"/>
      <c r="K27" s="39"/>
      <c r="L27" s="39"/>
    </row>
    <row r="28" spans="1:13" x14ac:dyDescent="0.2">
      <c r="A28" s="191" t="s">
        <v>46</v>
      </c>
      <c r="B28" s="192"/>
      <c r="C28" s="103" t="s">
        <v>47</v>
      </c>
      <c r="D28" s="103" t="s">
        <v>48</v>
      </c>
      <c r="E28" s="103" t="s">
        <v>49</v>
      </c>
      <c r="F28" s="110" t="s">
        <v>50</v>
      </c>
      <c r="G28" s="111"/>
      <c r="H28" s="112"/>
      <c r="I28" s="103"/>
      <c r="J28" s="103"/>
      <c r="K28" s="103"/>
      <c r="L28" s="110"/>
    </row>
    <row r="29" spans="1:13" ht="12" thickBot="1" x14ac:dyDescent="0.25">
      <c r="A29" s="166"/>
      <c r="B29" s="167"/>
      <c r="C29" s="23">
        <v>4</v>
      </c>
      <c r="D29" s="23">
        <v>0</v>
      </c>
      <c r="E29" s="23"/>
      <c r="F29" s="54"/>
      <c r="G29" s="68"/>
      <c r="H29" s="113"/>
      <c r="I29" s="48"/>
      <c r="J29" s="23"/>
      <c r="K29" s="23"/>
      <c r="L29" s="71"/>
    </row>
    <row r="30" spans="1:13" s="6" customFormat="1" ht="12" thickBot="1" x14ac:dyDescent="0.25">
      <c r="A30" s="162" t="s">
        <v>53</v>
      </c>
      <c r="B30" s="140"/>
      <c r="C30" s="114" t="s">
        <v>55</v>
      </c>
      <c r="D30" s="114" t="s">
        <v>54</v>
      </c>
      <c r="E30" s="114" t="s">
        <v>56</v>
      </c>
      <c r="F30" s="114" t="s">
        <v>57</v>
      </c>
      <c r="G30" s="114" t="s">
        <v>58</v>
      </c>
      <c r="H30" s="114" t="s">
        <v>40</v>
      </c>
      <c r="I30" s="114" t="s">
        <v>59</v>
      </c>
      <c r="J30" s="140" t="s">
        <v>44</v>
      </c>
      <c r="K30" s="140"/>
      <c r="L30" s="141"/>
      <c r="M30"/>
    </row>
    <row r="31" spans="1:13" x14ac:dyDescent="0.2">
      <c r="A31" s="135" t="s">
        <v>281</v>
      </c>
      <c r="B31" s="135"/>
      <c r="C31" s="115">
        <f>$C$29+D31</f>
        <v>7</v>
      </c>
      <c r="D31" s="7">
        <v>3</v>
      </c>
      <c r="E31" s="7" t="s">
        <v>448</v>
      </c>
      <c r="F31" s="7" t="s">
        <v>60</v>
      </c>
      <c r="G31" s="7" t="s">
        <v>61</v>
      </c>
      <c r="H31" s="7" t="s">
        <v>61</v>
      </c>
      <c r="I31" s="7" t="s">
        <v>317</v>
      </c>
      <c r="J31" s="134"/>
      <c r="K31" s="135"/>
      <c r="L31" s="135"/>
    </row>
    <row r="32" spans="1:13" x14ac:dyDescent="0.2">
      <c r="A32" s="135"/>
      <c r="B32" s="135"/>
      <c r="C32" s="115">
        <f>$C$29+D32</f>
        <v>7</v>
      </c>
      <c r="D32" s="7">
        <v>3</v>
      </c>
      <c r="E32" s="7" t="s">
        <v>396</v>
      </c>
      <c r="F32" s="7" t="s">
        <v>60</v>
      </c>
      <c r="G32" s="7"/>
      <c r="H32" s="7"/>
      <c r="I32" s="7"/>
      <c r="J32" s="134"/>
      <c r="K32" s="135"/>
      <c r="L32" s="135"/>
    </row>
    <row r="33" spans="1:12" x14ac:dyDescent="0.2">
      <c r="A33" s="6" t="s">
        <v>39</v>
      </c>
      <c r="B33" s="39"/>
      <c r="C33" s="39"/>
      <c r="D33" s="39"/>
      <c r="E33" s="39"/>
      <c r="F33" s="39"/>
      <c r="G33" s="39"/>
      <c r="H33" s="39"/>
      <c r="I33" s="39"/>
      <c r="J33" s="39"/>
      <c r="K33" s="39"/>
      <c r="L33" s="39"/>
    </row>
    <row r="34" spans="1:12" ht="9.6" customHeight="1" x14ac:dyDescent="0.2">
      <c r="A34" s="135" t="s">
        <v>282</v>
      </c>
      <c r="B34" s="135"/>
      <c r="C34" s="7">
        <v>40</v>
      </c>
      <c r="D34" s="22"/>
      <c r="E34" s="7"/>
      <c r="F34" s="7"/>
      <c r="G34" s="7"/>
      <c r="H34" s="7"/>
      <c r="I34" s="7"/>
      <c r="J34" s="134"/>
      <c r="K34" s="135"/>
      <c r="L34" s="135"/>
    </row>
    <row r="35" spans="1:12" x14ac:dyDescent="0.2">
      <c r="A35" s="135"/>
      <c r="B35" s="135"/>
      <c r="C35" s="7">
        <v>0</v>
      </c>
      <c r="D35" s="22"/>
      <c r="E35" s="7"/>
      <c r="F35" s="7"/>
      <c r="G35" s="7"/>
      <c r="H35" s="7"/>
      <c r="I35" s="7"/>
      <c r="J35" s="134"/>
      <c r="K35" s="135"/>
      <c r="L35" s="135"/>
    </row>
    <row r="36" spans="1:12" x14ac:dyDescent="0.2">
      <c r="A36" s="178" t="s">
        <v>318</v>
      </c>
      <c r="B36" s="179"/>
      <c r="C36" s="39"/>
      <c r="D36" s="39"/>
      <c r="E36" s="39"/>
      <c r="F36" s="39"/>
      <c r="G36" s="39"/>
      <c r="H36" s="39"/>
      <c r="I36" s="39"/>
      <c r="J36" s="39"/>
      <c r="K36" s="39"/>
      <c r="L36" s="39"/>
    </row>
    <row r="37" spans="1:12" x14ac:dyDescent="0.2">
      <c r="A37" s="189" t="s">
        <v>319</v>
      </c>
      <c r="B37" s="189"/>
      <c r="C37" s="189" t="s">
        <v>325</v>
      </c>
      <c r="D37" s="189"/>
      <c r="E37" s="189"/>
      <c r="F37" s="189"/>
      <c r="G37" s="189"/>
      <c r="H37" s="189"/>
      <c r="I37" s="189"/>
      <c r="J37" s="189"/>
      <c r="K37" s="189"/>
      <c r="L37" s="189"/>
    </row>
    <row r="38" spans="1:12" x14ac:dyDescent="0.2">
      <c r="A38" s="189" t="s">
        <v>319</v>
      </c>
      <c r="B38" s="189"/>
      <c r="C38" s="189" t="s">
        <v>326</v>
      </c>
      <c r="D38" s="189"/>
      <c r="E38" s="189"/>
      <c r="F38" s="189"/>
      <c r="G38" s="189"/>
      <c r="H38" s="189"/>
      <c r="I38" s="189"/>
      <c r="J38" s="189"/>
      <c r="K38" s="189"/>
      <c r="L38" s="189"/>
    </row>
    <row r="39" spans="1:12" x14ac:dyDescent="0.2">
      <c r="A39" s="189" t="s">
        <v>367</v>
      </c>
      <c r="B39" s="189"/>
      <c r="C39" s="189" t="s">
        <v>368</v>
      </c>
      <c r="D39" s="189"/>
      <c r="E39" s="189"/>
      <c r="F39" s="189"/>
      <c r="G39" s="189"/>
      <c r="H39" s="189"/>
      <c r="I39" s="189"/>
      <c r="J39" s="189"/>
      <c r="K39" s="189"/>
      <c r="L39" s="189"/>
    </row>
    <row r="40" spans="1:12" x14ac:dyDescent="0.2">
      <c r="A40" s="189"/>
      <c r="B40" s="189"/>
      <c r="C40" s="189" t="s">
        <v>369</v>
      </c>
      <c r="D40" s="189"/>
      <c r="E40" s="189"/>
      <c r="F40" s="189"/>
      <c r="G40" s="189"/>
      <c r="H40" s="189"/>
      <c r="I40" s="189"/>
      <c r="J40" s="189"/>
      <c r="K40" s="189"/>
      <c r="L40" s="189"/>
    </row>
    <row r="41" spans="1:12" x14ac:dyDescent="0.2">
      <c r="A41" s="189" t="s">
        <v>270</v>
      </c>
      <c r="B41" s="189"/>
      <c r="C41" s="189" t="s">
        <v>327</v>
      </c>
      <c r="D41" s="189"/>
      <c r="E41" s="189"/>
      <c r="F41" s="189"/>
      <c r="G41" s="189"/>
      <c r="H41" s="189"/>
      <c r="I41" s="189"/>
      <c r="J41" s="189"/>
      <c r="K41" s="189"/>
      <c r="L41" s="189"/>
    </row>
    <row r="42" spans="1:12" x14ac:dyDescent="0.2">
      <c r="A42" s="189" t="s">
        <v>443</v>
      </c>
      <c r="B42" s="189"/>
      <c r="C42" s="189" t="s">
        <v>328</v>
      </c>
      <c r="D42" s="189"/>
      <c r="E42" s="189"/>
      <c r="F42" s="189"/>
      <c r="G42" s="189"/>
      <c r="H42" s="189"/>
      <c r="I42" s="189"/>
      <c r="J42" s="189"/>
      <c r="K42" s="189"/>
      <c r="L42" s="189"/>
    </row>
    <row r="43" spans="1:12" x14ac:dyDescent="0.2">
      <c r="A43" s="189" t="s">
        <v>392</v>
      </c>
      <c r="B43" s="189"/>
      <c r="C43" s="189" t="s">
        <v>397</v>
      </c>
      <c r="D43" s="189"/>
      <c r="E43" s="189"/>
      <c r="F43" s="189"/>
      <c r="G43" s="189"/>
      <c r="H43" s="189"/>
      <c r="I43" s="189"/>
      <c r="J43" s="189"/>
      <c r="K43" s="189"/>
      <c r="L43" s="189"/>
    </row>
    <row r="44" spans="1:12" x14ac:dyDescent="0.2">
      <c r="A44" s="189" t="s">
        <v>400</v>
      </c>
      <c r="B44" s="189"/>
      <c r="C44" s="189" t="s">
        <v>424</v>
      </c>
      <c r="D44" s="189"/>
      <c r="E44" s="189"/>
      <c r="F44" s="189"/>
      <c r="G44" s="189"/>
      <c r="H44" s="189"/>
      <c r="I44" s="189"/>
      <c r="J44" s="189"/>
      <c r="K44" s="189"/>
      <c r="L44" s="189"/>
    </row>
    <row r="45" spans="1:12" x14ac:dyDescent="0.2">
      <c r="A45" s="189" t="s">
        <v>444</v>
      </c>
      <c r="B45" s="189"/>
      <c r="C45" s="189" t="s">
        <v>398</v>
      </c>
      <c r="D45" s="189"/>
      <c r="E45" s="189"/>
      <c r="F45" s="189"/>
      <c r="G45" s="189"/>
      <c r="H45" s="189"/>
      <c r="I45" s="189"/>
      <c r="J45" s="189"/>
      <c r="K45" s="189"/>
      <c r="L45" s="189"/>
    </row>
    <row r="46" spans="1:12" x14ac:dyDescent="0.2">
      <c r="A46" s="189" t="s">
        <v>445</v>
      </c>
      <c r="B46" s="189"/>
      <c r="C46" s="189" t="s">
        <v>446</v>
      </c>
      <c r="D46" s="189"/>
      <c r="E46" s="189"/>
      <c r="F46" s="189"/>
      <c r="G46" s="189"/>
      <c r="H46" s="189"/>
      <c r="I46" s="189"/>
      <c r="J46" s="189"/>
      <c r="K46" s="189"/>
      <c r="L46" s="189"/>
    </row>
    <row r="47" spans="1:12" ht="30.6" customHeight="1" x14ac:dyDescent="0.2">
      <c r="A47" s="189" t="s">
        <v>320</v>
      </c>
      <c r="B47" s="189"/>
      <c r="C47" s="190" t="s">
        <v>447</v>
      </c>
      <c r="D47" s="189"/>
      <c r="E47" s="189"/>
      <c r="F47" s="189"/>
      <c r="G47" s="189"/>
      <c r="H47" s="189"/>
      <c r="I47" s="189"/>
      <c r="J47" s="189"/>
      <c r="K47" s="189"/>
      <c r="L47" s="189"/>
    </row>
    <row r="48" spans="1:12" ht="10.15" customHeight="1" x14ac:dyDescent="0.2">
      <c r="A48" s="116" t="s">
        <v>180</v>
      </c>
      <c r="B48" s="116" t="s">
        <v>321</v>
      </c>
      <c r="C48" s="116"/>
      <c r="D48" s="22" t="s">
        <v>188</v>
      </c>
      <c r="E48" s="5">
        <v>10</v>
      </c>
      <c r="F48" s="5"/>
      <c r="G48" s="5" t="s">
        <v>322</v>
      </c>
      <c r="H48" s="117">
        <f>SUM(H50:H59)</f>
        <v>10</v>
      </c>
      <c r="I48" s="7"/>
      <c r="J48" s="33"/>
      <c r="K48" s="7"/>
      <c r="L48" s="7"/>
    </row>
    <row r="49" spans="1:12" x14ac:dyDescent="0.2">
      <c r="A49" s="18" t="s">
        <v>184</v>
      </c>
      <c r="B49" s="178" t="s">
        <v>185</v>
      </c>
      <c r="C49" s="179"/>
      <c r="D49" s="20" t="s">
        <v>186</v>
      </c>
      <c r="E49" s="18" t="s">
        <v>187</v>
      </c>
      <c r="F49" s="18" t="s">
        <v>17</v>
      </c>
      <c r="G49" s="18" t="s">
        <v>18</v>
      </c>
      <c r="H49" s="18" t="s">
        <v>188</v>
      </c>
      <c r="I49" s="22" t="s">
        <v>20</v>
      </c>
      <c r="J49" s="183" t="s">
        <v>44</v>
      </c>
      <c r="K49" s="183"/>
      <c r="L49" s="183"/>
    </row>
    <row r="50" spans="1:12" x14ac:dyDescent="0.2">
      <c r="A50" s="7" t="s">
        <v>200</v>
      </c>
      <c r="B50" s="135" t="s">
        <v>110</v>
      </c>
      <c r="C50" s="180"/>
      <c r="D50" s="24"/>
      <c r="E50" s="7" t="s">
        <v>52</v>
      </c>
      <c r="F50" s="8">
        <f>G50+H50+I50</f>
        <v>9</v>
      </c>
      <c r="G50" s="118">
        <f>$E$5</f>
        <v>3</v>
      </c>
      <c r="H50" s="7">
        <v>2</v>
      </c>
      <c r="I50" s="7">
        <v>4</v>
      </c>
      <c r="J50" s="135" t="s">
        <v>425</v>
      </c>
      <c r="K50" s="135"/>
      <c r="L50" s="135"/>
    </row>
    <row r="51" spans="1:12" x14ac:dyDescent="0.2">
      <c r="A51" s="7"/>
      <c r="B51" s="180" t="s">
        <v>195</v>
      </c>
      <c r="C51" s="180"/>
      <c r="D51" s="24"/>
      <c r="E51" s="24" t="s">
        <v>52</v>
      </c>
      <c r="F51" s="8">
        <f t="shared" ref="F51:F59" si="0">G51+H51+I51</f>
        <v>3</v>
      </c>
      <c r="G51" s="118">
        <f>$E$5</f>
        <v>3</v>
      </c>
      <c r="H51" s="7"/>
      <c r="I51" s="7"/>
      <c r="J51" s="135"/>
      <c r="K51" s="135"/>
      <c r="L51" s="135"/>
    </row>
    <row r="52" spans="1:12" x14ac:dyDescent="0.2">
      <c r="A52" s="7"/>
      <c r="B52" s="180" t="s">
        <v>204</v>
      </c>
      <c r="C52" s="180"/>
      <c r="D52" s="24"/>
      <c r="E52" s="24" t="s">
        <v>27</v>
      </c>
      <c r="F52" s="8">
        <f t="shared" si="0"/>
        <v>3</v>
      </c>
      <c r="G52" s="118">
        <f>$E$6</f>
        <v>3</v>
      </c>
      <c r="H52" s="7"/>
      <c r="I52" s="7"/>
      <c r="J52" s="135"/>
      <c r="K52" s="135"/>
      <c r="L52" s="135"/>
    </row>
    <row r="53" spans="1:12" x14ac:dyDescent="0.2">
      <c r="A53" s="7"/>
      <c r="B53" s="135" t="s">
        <v>283</v>
      </c>
      <c r="C53" s="180"/>
      <c r="D53" s="24"/>
      <c r="E53" s="7" t="s">
        <v>27</v>
      </c>
      <c r="F53" s="8">
        <f t="shared" si="0"/>
        <v>3</v>
      </c>
      <c r="G53" s="118">
        <f>$E$6</f>
        <v>3</v>
      </c>
      <c r="H53" s="7"/>
      <c r="I53" s="7"/>
      <c r="J53" s="135"/>
      <c r="K53" s="135"/>
      <c r="L53" s="135"/>
    </row>
    <row r="54" spans="1:12" x14ac:dyDescent="0.2">
      <c r="A54" s="7"/>
      <c r="B54" s="180" t="s">
        <v>212</v>
      </c>
      <c r="C54" s="180"/>
      <c r="D54" s="24"/>
      <c r="E54" s="24" t="s">
        <v>194</v>
      </c>
      <c r="F54" s="8">
        <f t="shared" si="0"/>
        <v>-2</v>
      </c>
      <c r="G54" s="118">
        <f>$E$10</f>
        <v>-2</v>
      </c>
      <c r="H54" s="7"/>
      <c r="I54" s="7"/>
      <c r="J54" s="135"/>
      <c r="K54" s="135"/>
      <c r="L54" s="135"/>
    </row>
    <row r="55" spans="1:12" x14ac:dyDescent="0.2">
      <c r="A55" s="7" t="s">
        <v>200</v>
      </c>
      <c r="B55" s="135" t="s">
        <v>216</v>
      </c>
      <c r="C55" s="180"/>
      <c r="D55" s="24"/>
      <c r="E55" s="24" t="s">
        <v>210</v>
      </c>
      <c r="F55" s="8">
        <f t="shared" si="0"/>
        <v>6</v>
      </c>
      <c r="G55" s="118">
        <f>$E$9</f>
        <v>1</v>
      </c>
      <c r="H55" s="7">
        <v>3</v>
      </c>
      <c r="I55" s="7">
        <v>2</v>
      </c>
      <c r="J55" s="188" t="s">
        <v>327</v>
      </c>
      <c r="K55" s="135"/>
      <c r="L55" s="135"/>
    </row>
    <row r="56" spans="1:12" x14ac:dyDescent="0.2">
      <c r="A56" s="7" t="s">
        <v>200</v>
      </c>
      <c r="B56" s="135" t="s">
        <v>227</v>
      </c>
      <c r="C56" s="180"/>
      <c r="D56" s="24"/>
      <c r="E56" s="24" t="s">
        <v>210</v>
      </c>
      <c r="F56" s="8">
        <f t="shared" si="0"/>
        <v>6</v>
      </c>
      <c r="G56" s="118">
        <f>$E$9</f>
        <v>1</v>
      </c>
      <c r="H56" s="7">
        <v>3</v>
      </c>
      <c r="I56" s="7">
        <v>2</v>
      </c>
      <c r="J56" s="188" t="s">
        <v>327</v>
      </c>
      <c r="K56" s="135"/>
      <c r="L56" s="135"/>
    </row>
    <row r="57" spans="1:12" x14ac:dyDescent="0.2">
      <c r="A57" s="7"/>
      <c r="B57" s="135" t="s">
        <v>323</v>
      </c>
      <c r="C57" s="180"/>
      <c r="D57" s="24"/>
      <c r="E57" s="24" t="s">
        <v>27</v>
      </c>
      <c r="F57" s="8">
        <f t="shared" si="0"/>
        <v>3</v>
      </c>
      <c r="G57" s="118">
        <f>$E$6</f>
        <v>3</v>
      </c>
      <c r="H57" s="7"/>
      <c r="I57" s="7"/>
      <c r="J57" s="134"/>
      <c r="K57" s="135"/>
      <c r="L57" s="135"/>
    </row>
    <row r="58" spans="1:12" x14ac:dyDescent="0.2">
      <c r="A58" s="7" t="s">
        <v>200</v>
      </c>
      <c r="B58" s="180" t="s">
        <v>228</v>
      </c>
      <c r="C58" s="180"/>
      <c r="D58" s="24"/>
      <c r="E58" s="24" t="s">
        <v>210</v>
      </c>
      <c r="F58" s="8">
        <f t="shared" si="0"/>
        <v>3</v>
      </c>
      <c r="G58" s="118">
        <f>$E$9</f>
        <v>1</v>
      </c>
      <c r="H58" s="7">
        <v>2</v>
      </c>
      <c r="I58" s="7"/>
      <c r="J58" s="134" t="s">
        <v>426</v>
      </c>
      <c r="K58" s="135"/>
      <c r="L58" s="135"/>
    </row>
    <row r="59" spans="1:12" x14ac:dyDescent="0.2">
      <c r="A59" s="7" t="s">
        <v>200</v>
      </c>
      <c r="B59" s="180" t="s">
        <v>229</v>
      </c>
      <c r="C59" s="180"/>
      <c r="D59" s="24"/>
      <c r="E59" s="24" t="s">
        <v>52</v>
      </c>
      <c r="F59" s="8">
        <f t="shared" si="0"/>
        <v>3</v>
      </c>
      <c r="G59" s="118">
        <f>$E$5</f>
        <v>3</v>
      </c>
      <c r="H59" s="7">
        <v>0</v>
      </c>
      <c r="I59" s="7"/>
      <c r="J59" s="135"/>
      <c r="K59" s="135"/>
      <c r="L59" s="135"/>
    </row>
    <row r="60" spans="1:12" x14ac:dyDescent="0.2">
      <c r="A60" s="121" t="s">
        <v>442</v>
      </c>
    </row>
    <row r="61" spans="1:12" x14ac:dyDescent="0.2">
      <c r="A61" s="121" t="s">
        <v>352</v>
      </c>
    </row>
  </sheetData>
  <mergeCells count="89">
    <mergeCell ref="A14:B14"/>
    <mergeCell ref="I14:J14"/>
    <mergeCell ref="A15:B15"/>
    <mergeCell ref="A43:B43"/>
    <mergeCell ref="C43:L43"/>
    <mergeCell ref="I15:J15"/>
    <mergeCell ref="A16:B16"/>
    <mergeCell ref="I16:J16"/>
    <mergeCell ref="A18:B18"/>
    <mergeCell ref="K18:L18"/>
    <mergeCell ref="A19:B19"/>
    <mergeCell ref="K19:L19"/>
    <mergeCell ref="A20:B20"/>
    <mergeCell ref="K20:L20"/>
    <mergeCell ref="A31:B31"/>
    <mergeCell ref="J31:L31"/>
    <mergeCell ref="I13:J13"/>
    <mergeCell ref="A1:E1"/>
    <mergeCell ref="F1:I1"/>
    <mergeCell ref="J1:M1"/>
    <mergeCell ref="F4:G4"/>
    <mergeCell ref="F5:G5"/>
    <mergeCell ref="F6:G6"/>
    <mergeCell ref="F7:G7"/>
    <mergeCell ref="F8:G8"/>
    <mergeCell ref="F9:G9"/>
    <mergeCell ref="F10:G10"/>
    <mergeCell ref="A13:B13"/>
    <mergeCell ref="A21:B21"/>
    <mergeCell ref="K21:L21"/>
    <mergeCell ref="A22:B23"/>
    <mergeCell ref="A24:B24"/>
    <mergeCell ref="J24:L24"/>
    <mergeCell ref="A25:B25"/>
    <mergeCell ref="J25:L25"/>
    <mergeCell ref="A26:B26"/>
    <mergeCell ref="J26:L26"/>
    <mergeCell ref="A28:B29"/>
    <mergeCell ref="A30:B30"/>
    <mergeCell ref="J30:L30"/>
    <mergeCell ref="A32:B32"/>
    <mergeCell ref="J32:L32"/>
    <mergeCell ref="A41:B41"/>
    <mergeCell ref="C41:L41"/>
    <mergeCell ref="A34:B34"/>
    <mergeCell ref="J34:L34"/>
    <mergeCell ref="A35:B35"/>
    <mergeCell ref="J35:L35"/>
    <mergeCell ref="A36:B36"/>
    <mergeCell ref="A37:B37"/>
    <mergeCell ref="C37:L37"/>
    <mergeCell ref="A39:B39"/>
    <mergeCell ref="C39:L39"/>
    <mergeCell ref="A38:B38"/>
    <mergeCell ref="C38:L38"/>
    <mergeCell ref="A40:B40"/>
    <mergeCell ref="A42:B42"/>
    <mergeCell ref="C42:L42"/>
    <mergeCell ref="A47:B47"/>
    <mergeCell ref="C47:L47"/>
    <mergeCell ref="C40:L40"/>
    <mergeCell ref="A45:B45"/>
    <mergeCell ref="C45:L45"/>
    <mergeCell ref="A44:B44"/>
    <mergeCell ref="C44:L44"/>
    <mergeCell ref="A46:B46"/>
    <mergeCell ref="C46:L46"/>
    <mergeCell ref="B49:C49"/>
    <mergeCell ref="J49:L49"/>
    <mergeCell ref="B50:C50"/>
    <mergeCell ref="J50:L50"/>
    <mergeCell ref="B51:C51"/>
    <mergeCell ref="J51:L51"/>
    <mergeCell ref="B52:C52"/>
    <mergeCell ref="J52:L52"/>
    <mergeCell ref="B53:C53"/>
    <mergeCell ref="J53:L53"/>
    <mergeCell ref="B54:C54"/>
    <mergeCell ref="J54:L54"/>
    <mergeCell ref="B55:C55"/>
    <mergeCell ref="J55:L55"/>
    <mergeCell ref="B59:C59"/>
    <mergeCell ref="J59:L59"/>
    <mergeCell ref="B56:C56"/>
    <mergeCell ref="J56:L56"/>
    <mergeCell ref="B57:C57"/>
    <mergeCell ref="J57:L57"/>
    <mergeCell ref="B58:C58"/>
    <mergeCell ref="J58:L58"/>
  </mergeCells>
  <pageMargins left="0.70866141732283472" right="0.70866141732283472" top="0.74803149606299213" bottom="0.74803149606299213" header="0.31496062992125984" footer="0.31496062992125984"/>
  <pageSetup orientation="portrait" r:id="rId1"/>
  <rowBreaks count="1" manualBreakCount="1">
    <brk id="47" max="16383" man="1"/>
  </rowBreaks>
  <ignoredErrors>
    <ignoredError sqref="E15 G5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K45"/>
  <sheetViews>
    <sheetView showRuler="0" view="pageLayout" topLeftCell="A2" zoomScale="146" zoomScaleNormal="160" zoomScalePageLayoutView="146" workbookViewId="0">
      <selection activeCell="F25" sqref="F25"/>
    </sheetView>
  </sheetViews>
  <sheetFormatPr defaultColWidth="8.5" defaultRowHeight="11.25" x14ac:dyDescent="0.2"/>
  <cols>
    <col min="2" max="5" width="12.6640625" customWidth="1"/>
    <col min="8" max="10" width="8.5" style="123"/>
  </cols>
  <sheetData>
    <row r="1" spans="1:11" ht="15.75" x14ac:dyDescent="0.25">
      <c r="A1" s="221" t="s">
        <v>234</v>
      </c>
      <c r="B1" s="221"/>
      <c r="C1" s="221"/>
      <c r="D1" s="221"/>
      <c r="E1" s="30"/>
      <c r="F1" s="30"/>
      <c r="G1" s="30"/>
      <c r="H1" s="128"/>
    </row>
    <row r="2" spans="1:11" x14ac:dyDescent="0.2">
      <c r="A2" s="22" t="s">
        <v>235</v>
      </c>
      <c r="B2" s="7" t="s">
        <v>187</v>
      </c>
      <c r="C2" s="22" t="s">
        <v>236</v>
      </c>
      <c r="D2" s="7"/>
      <c r="E2" s="7" t="s">
        <v>17</v>
      </c>
      <c r="F2" s="7"/>
      <c r="G2" s="7"/>
      <c r="H2" s="5"/>
      <c r="I2" s="116" t="s">
        <v>237</v>
      </c>
      <c r="J2" s="116" t="s">
        <v>40</v>
      </c>
    </row>
    <row r="3" spans="1:11" x14ac:dyDescent="0.2">
      <c r="A3" s="7" t="s">
        <v>238</v>
      </c>
      <c r="B3" s="7" t="s">
        <v>239</v>
      </c>
      <c r="C3" s="7">
        <f>SUMIF($J$7:$J$37,"Carry",$I$7:$I$37)</f>
        <v>25</v>
      </c>
      <c r="D3" s="7"/>
      <c r="E3" s="22">
        <f>C3+C4</f>
        <v>31.25</v>
      </c>
      <c r="F3" s="7"/>
      <c r="G3" s="7"/>
      <c r="H3" s="5"/>
      <c r="I3" s="5" t="s">
        <v>84</v>
      </c>
      <c r="J3" s="5">
        <v>33</v>
      </c>
    </row>
    <row r="4" spans="1:11" x14ac:dyDescent="0.2">
      <c r="A4" s="7" t="s">
        <v>240</v>
      </c>
      <c r="B4" s="7" t="s">
        <v>241</v>
      </c>
      <c r="C4" s="7">
        <f>SUMIF($J$7:$J$37,"Pack",$I$7:$I$37)</f>
        <v>6.25</v>
      </c>
      <c r="D4" s="7"/>
      <c r="E4" s="7"/>
      <c r="F4" s="7"/>
      <c r="G4" s="7"/>
      <c r="H4" s="5"/>
      <c r="I4" s="5" t="s">
        <v>242</v>
      </c>
      <c r="J4" s="5">
        <v>66</v>
      </c>
    </row>
    <row r="5" spans="1:11" s="29" customFormat="1" x14ac:dyDescent="0.2">
      <c r="A5" s="7" t="s">
        <v>375</v>
      </c>
      <c r="B5" s="7" t="s">
        <v>413</v>
      </c>
      <c r="C5" s="7">
        <f>SUMIF($J$7:$J$37,"Mount",$I$7:$I$37)</f>
        <v>38.5</v>
      </c>
      <c r="D5" s="7"/>
      <c r="E5" s="7"/>
      <c r="F5" s="7"/>
      <c r="G5" s="7"/>
      <c r="H5" s="5"/>
      <c r="I5" s="5" t="s">
        <v>243</v>
      </c>
      <c r="J5" s="5">
        <v>100</v>
      </c>
      <c r="K5"/>
    </row>
    <row r="6" spans="1:11" ht="22.5" x14ac:dyDescent="0.2">
      <c r="A6" s="1" t="s">
        <v>244</v>
      </c>
      <c r="B6" s="214" t="s">
        <v>246</v>
      </c>
      <c r="C6" s="215"/>
      <c r="D6" s="215"/>
      <c r="E6" s="216"/>
      <c r="F6" s="3" t="s">
        <v>247</v>
      </c>
      <c r="G6" s="3" t="s">
        <v>248</v>
      </c>
      <c r="H6" s="28" t="s">
        <v>249</v>
      </c>
      <c r="I6" s="28" t="s">
        <v>250</v>
      </c>
      <c r="J6" s="3" t="s">
        <v>251</v>
      </c>
    </row>
    <row r="7" spans="1:11" x14ac:dyDescent="0.2">
      <c r="A7" s="49" t="s">
        <v>252</v>
      </c>
      <c r="B7" s="211"/>
      <c r="C7" s="212"/>
      <c r="D7" s="212"/>
      <c r="E7" s="213"/>
      <c r="F7" s="7"/>
      <c r="G7" s="7">
        <v>0</v>
      </c>
      <c r="H7" s="5">
        <v>0</v>
      </c>
      <c r="I7" s="5">
        <f t="shared" ref="I7:I34" si="0">G7*H7</f>
        <v>0</v>
      </c>
      <c r="J7" s="5" t="s">
        <v>239</v>
      </c>
    </row>
    <row r="8" spans="1:11" x14ac:dyDescent="0.2">
      <c r="A8" s="49" t="s">
        <v>253</v>
      </c>
      <c r="B8" s="211"/>
      <c r="C8" s="212"/>
      <c r="D8" s="212"/>
      <c r="E8" s="213"/>
      <c r="F8" s="7"/>
      <c r="G8" s="7">
        <v>0</v>
      </c>
      <c r="H8" s="5">
        <v>0</v>
      </c>
      <c r="I8" s="5">
        <f t="shared" si="0"/>
        <v>0</v>
      </c>
      <c r="J8" s="5" t="s">
        <v>239</v>
      </c>
    </row>
    <row r="9" spans="1:11" x14ac:dyDescent="0.2">
      <c r="A9" s="49" t="s">
        <v>254</v>
      </c>
      <c r="B9" s="211" t="s">
        <v>420</v>
      </c>
      <c r="C9" s="212"/>
      <c r="D9" s="212"/>
      <c r="E9" s="213"/>
      <c r="F9" s="7"/>
      <c r="G9" s="7">
        <v>1</v>
      </c>
      <c r="H9" s="5">
        <v>1</v>
      </c>
      <c r="I9" s="5">
        <f t="shared" si="0"/>
        <v>1</v>
      </c>
      <c r="J9" s="5" t="s">
        <v>239</v>
      </c>
    </row>
    <row r="10" spans="1:11" ht="12" customHeight="1" x14ac:dyDescent="0.2">
      <c r="A10" s="49" t="s">
        <v>255</v>
      </c>
      <c r="B10" s="211"/>
      <c r="C10" s="212"/>
      <c r="D10" s="212"/>
      <c r="E10" s="213"/>
      <c r="F10" s="7"/>
      <c r="G10" s="7">
        <v>0</v>
      </c>
      <c r="H10" s="5">
        <v>0</v>
      </c>
      <c r="I10" s="5">
        <f t="shared" si="0"/>
        <v>0</v>
      </c>
      <c r="J10" s="5" t="s">
        <v>239</v>
      </c>
    </row>
    <row r="11" spans="1:11" x14ac:dyDescent="0.2">
      <c r="A11" s="49" t="s">
        <v>256</v>
      </c>
      <c r="B11" s="211" t="s">
        <v>438</v>
      </c>
      <c r="C11" s="212"/>
      <c r="D11" s="212"/>
      <c r="E11" s="213"/>
      <c r="F11" s="7">
        <v>165</v>
      </c>
      <c r="G11" s="7">
        <v>1</v>
      </c>
      <c r="H11" s="5">
        <v>12.5</v>
      </c>
      <c r="I11" s="5">
        <f>G11*H11</f>
        <v>12.5</v>
      </c>
      <c r="J11" s="5" t="s">
        <v>239</v>
      </c>
    </row>
    <row r="12" spans="1:11" x14ac:dyDescent="0.2">
      <c r="A12" s="49" t="s">
        <v>257</v>
      </c>
      <c r="B12" s="211" t="s">
        <v>418</v>
      </c>
      <c r="C12" s="212"/>
      <c r="D12" s="212"/>
      <c r="E12" s="213"/>
      <c r="F12" s="7"/>
      <c r="G12" s="7">
        <v>1</v>
      </c>
      <c r="H12" s="5">
        <v>0</v>
      </c>
      <c r="I12" s="5">
        <f t="shared" si="0"/>
        <v>0</v>
      </c>
      <c r="J12" s="5" t="s">
        <v>239</v>
      </c>
    </row>
    <row r="13" spans="1:11" x14ac:dyDescent="0.2">
      <c r="A13" s="49" t="s">
        <v>258</v>
      </c>
      <c r="B13" s="217"/>
      <c r="C13" s="212"/>
      <c r="D13" s="212"/>
      <c r="E13" s="213"/>
      <c r="F13" s="7"/>
      <c r="G13" s="7">
        <v>0</v>
      </c>
      <c r="H13" s="5">
        <v>0</v>
      </c>
      <c r="I13" s="5">
        <f t="shared" si="0"/>
        <v>0</v>
      </c>
      <c r="J13" s="5" t="s">
        <v>239</v>
      </c>
    </row>
    <row r="14" spans="1:11" x14ac:dyDescent="0.2">
      <c r="A14" s="49" t="s">
        <v>259</v>
      </c>
      <c r="B14" s="211"/>
      <c r="C14" s="212"/>
      <c r="D14" s="212"/>
      <c r="E14" s="213"/>
      <c r="F14" s="7"/>
      <c r="G14" s="7">
        <v>0</v>
      </c>
      <c r="H14" s="5">
        <v>0</v>
      </c>
      <c r="I14" s="5">
        <f t="shared" si="0"/>
        <v>0</v>
      </c>
      <c r="J14" s="5" t="s">
        <v>239</v>
      </c>
    </row>
    <row r="15" spans="1:11" x14ac:dyDescent="0.2">
      <c r="A15" s="49" t="s">
        <v>260</v>
      </c>
      <c r="B15" s="211"/>
      <c r="C15" s="212"/>
      <c r="D15" s="212"/>
      <c r="E15" s="213"/>
      <c r="F15" s="7"/>
      <c r="G15" s="7">
        <v>0</v>
      </c>
      <c r="H15" s="5">
        <v>0</v>
      </c>
      <c r="I15" s="5">
        <f t="shared" si="0"/>
        <v>0</v>
      </c>
      <c r="J15" s="5" t="s">
        <v>239</v>
      </c>
    </row>
    <row r="16" spans="1:11" x14ac:dyDescent="0.2">
      <c r="A16" s="49" t="s">
        <v>261</v>
      </c>
      <c r="B16" s="217"/>
      <c r="C16" s="212"/>
      <c r="D16" s="212"/>
      <c r="E16" s="213"/>
      <c r="F16" s="7"/>
      <c r="G16" s="7">
        <v>0</v>
      </c>
      <c r="H16" s="5">
        <v>0</v>
      </c>
      <c r="I16" s="5">
        <f t="shared" si="0"/>
        <v>0</v>
      </c>
      <c r="J16" s="5" t="s">
        <v>239</v>
      </c>
    </row>
    <row r="17" spans="1:10" x14ac:dyDescent="0.2">
      <c r="A17" s="49" t="s">
        <v>262</v>
      </c>
      <c r="B17" s="211"/>
      <c r="C17" s="212"/>
      <c r="D17" s="212"/>
      <c r="E17" s="213"/>
      <c r="F17" s="7"/>
      <c r="G17" s="7">
        <v>0</v>
      </c>
      <c r="H17" s="5">
        <v>0</v>
      </c>
      <c r="I17" s="5">
        <f t="shared" si="0"/>
        <v>0</v>
      </c>
      <c r="J17" s="5" t="s">
        <v>239</v>
      </c>
    </row>
    <row r="18" spans="1:10" x14ac:dyDescent="0.2">
      <c r="A18" s="49" t="s">
        <v>263</v>
      </c>
      <c r="B18" s="217"/>
      <c r="C18" s="212"/>
      <c r="D18" s="212"/>
      <c r="E18" s="213"/>
      <c r="F18" s="7"/>
      <c r="G18" s="7">
        <v>0</v>
      </c>
      <c r="H18" s="5">
        <v>0</v>
      </c>
      <c r="I18" s="5">
        <f t="shared" si="0"/>
        <v>0</v>
      </c>
      <c r="J18" s="5" t="s">
        <v>239</v>
      </c>
    </row>
    <row r="19" spans="1:10" x14ac:dyDescent="0.2">
      <c r="A19" s="2" t="s">
        <v>359</v>
      </c>
      <c r="B19" s="211" t="s">
        <v>360</v>
      </c>
      <c r="C19" s="212"/>
      <c r="D19" s="212"/>
      <c r="E19" s="213"/>
      <c r="F19" s="4">
        <v>3</v>
      </c>
      <c r="G19" s="5">
        <v>1</v>
      </c>
      <c r="H19" s="5">
        <v>2.5</v>
      </c>
      <c r="I19" s="5">
        <f t="shared" si="0"/>
        <v>2.5</v>
      </c>
      <c r="J19" s="5" t="s">
        <v>239</v>
      </c>
    </row>
    <row r="20" spans="1:10" x14ac:dyDescent="0.2">
      <c r="A20" s="2" t="s">
        <v>53</v>
      </c>
      <c r="B20" s="211" t="s">
        <v>331</v>
      </c>
      <c r="C20" s="212"/>
      <c r="D20" s="212"/>
      <c r="E20" s="213"/>
      <c r="F20" s="4">
        <v>0</v>
      </c>
      <c r="G20" s="5">
        <v>1</v>
      </c>
      <c r="H20" s="5">
        <v>1.5</v>
      </c>
      <c r="I20" s="5">
        <f t="shared" si="0"/>
        <v>1.5</v>
      </c>
      <c r="J20" s="5" t="s">
        <v>239</v>
      </c>
    </row>
    <row r="21" spans="1:10" x14ac:dyDescent="0.2">
      <c r="A21" s="2" t="s">
        <v>53</v>
      </c>
      <c r="B21" t="s">
        <v>361</v>
      </c>
      <c r="F21" s="4">
        <v>0.2</v>
      </c>
      <c r="G21" s="5">
        <v>2</v>
      </c>
      <c r="H21" s="5">
        <v>2.5</v>
      </c>
      <c r="I21" s="5">
        <f t="shared" ref="I21:I23" si="1">G21*H21</f>
        <v>5</v>
      </c>
      <c r="J21" s="5" t="s">
        <v>239</v>
      </c>
    </row>
    <row r="22" spans="1:10" x14ac:dyDescent="0.2">
      <c r="A22" s="2" t="s">
        <v>53</v>
      </c>
      <c r="B22" s="211" t="s">
        <v>410</v>
      </c>
      <c r="C22" s="212"/>
      <c r="D22" s="212"/>
      <c r="E22" s="213"/>
      <c r="F22" s="4">
        <v>2315</v>
      </c>
      <c r="G22" s="5">
        <v>1</v>
      </c>
      <c r="H22" s="5">
        <v>2</v>
      </c>
      <c r="I22" s="5">
        <f t="shared" si="1"/>
        <v>2</v>
      </c>
      <c r="J22" s="5" t="s">
        <v>239</v>
      </c>
    </row>
    <row r="23" spans="1:10" x14ac:dyDescent="0.2">
      <c r="A23" s="2" t="s">
        <v>53</v>
      </c>
      <c r="B23" s="211" t="s">
        <v>62</v>
      </c>
      <c r="C23" s="212"/>
      <c r="D23" s="212"/>
      <c r="E23" s="213"/>
      <c r="F23" s="4">
        <v>0</v>
      </c>
      <c r="G23" s="5">
        <v>0</v>
      </c>
      <c r="H23" s="5">
        <v>2</v>
      </c>
      <c r="I23" s="5">
        <f t="shared" si="1"/>
        <v>0</v>
      </c>
      <c r="J23" s="5" t="s">
        <v>239</v>
      </c>
    </row>
    <row r="24" spans="1:10" x14ac:dyDescent="0.2">
      <c r="A24" s="2" t="s">
        <v>241</v>
      </c>
      <c r="B24" s="211" t="s">
        <v>411</v>
      </c>
      <c r="C24" s="212"/>
      <c r="D24" s="212"/>
      <c r="E24" s="213"/>
      <c r="F24" s="4">
        <v>2</v>
      </c>
      <c r="G24" s="5">
        <v>1</v>
      </c>
      <c r="H24" s="5">
        <v>0.5</v>
      </c>
      <c r="I24" s="5">
        <f t="shared" si="0"/>
        <v>0.5</v>
      </c>
      <c r="J24" s="5" t="s">
        <v>239</v>
      </c>
    </row>
    <row r="25" spans="1:10" x14ac:dyDescent="0.2">
      <c r="A25" s="2" t="s">
        <v>264</v>
      </c>
      <c r="B25" s="211" t="s">
        <v>356</v>
      </c>
      <c r="C25" s="212"/>
      <c r="D25" s="212"/>
      <c r="E25" s="213"/>
      <c r="F25" s="4"/>
      <c r="G25" s="5">
        <v>1</v>
      </c>
      <c r="H25" s="5">
        <v>1.25</v>
      </c>
      <c r="I25" s="5">
        <f>G25*H25</f>
        <v>1.25</v>
      </c>
      <c r="J25" s="5" t="s">
        <v>241</v>
      </c>
    </row>
    <row r="26" spans="1:10" x14ac:dyDescent="0.2">
      <c r="A26" s="2" t="s">
        <v>267</v>
      </c>
      <c r="B26" s="211" t="s">
        <v>364</v>
      </c>
      <c r="C26" s="212"/>
      <c r="D26" s="212"/>
      <c r="E26" s="213"/>
      <c r="F26" s="4"/>
      <c r="G26" s="5">
        <v>4</v>
      </c>
      <c r="H26" s="5">
        <v>0.25</v>
      </c>
      <c r="I26" s="5">
        <f t="shared" si="0"/>
        <v>1</v>
      </c>
      <c r="J26" s="5" t="s">
        <v>241</v>
      </c>
    </row>
    <row r="27" spans="1:10" x14ac:dyDescent="0.2">
      <c r="A27" s="2" t="s">
        <v>267</v>
      </c>
      <c r="B27" s="211" t="s">
        <v>357</v>
      </c>
      <c r="C27" s="212"/>
      <c r="D27" s="212"/>
      <c r="E27" s="213"/>
      <c r="F27" s="4"/>
      <c r="G27" s="5">
        <v>1</v>
      </c>
      <c r="H27" s="5">
        <v>1</v>
      </c>
      <c r="I27" s="5">
        <f>G27*H27</f>
        <v>1</v>
      </c>
      <c r="J27" s="5" t="s">
        <v>241</v>
      </c>
    </row>
    <row r="28" spans="1:10" x14ac:dyDescent="0.2">
      <c r="A28" s="2" t="s">
        <v>268</v>
      </c>
      <c r="B28" s="211"/>
      <c r="C28" s="212"/>
      <c r="D28" s="212"/>
      <c r="E28" s="213"/>
      <c r="F28" s="4"/>
      <c r="G28" s="5">
        <v>0</v>
      </c>
      <c r="H28" s="5">
        <v>0</v>
      </c>
      <c r="I28" s="5">
        <f t="shared" si="0"/>
        <v>0</v>
      </c>
      <c r="J28" s="5" t="s">
        <v>241</v>
      </c>
    </row>
    <row r="29" spans="1:10" x14ac:dyDescent="0.2">
      <c r="A29" s="2" t="s">
        <v>268</v>
      </c>
      <c r="B29" s="211"/>
      <c r="C29" s="212"/>
      <c r="D29" s="212"/>
      <c r="E29" s="213"/>
      <c r="F29" s="4"/>
      <c r="G29" s="5">
        <v>0</v>
      </c>
      <c r="H29" s="5">
        <v>0</v>
      </c>
      <c r="I29" s="5">
        <f>G29*H29</f>
        <v>0</v>
      </c>
      <c r="J29" s="5" t="s">
        <v>241</v>
      </c>
    </row>
    <row r="30" spans="1:10" x14ac:dyDescent="0.2">
      <c r="A30" s="2" t="s">
        <v>266</v>
      </c>
      <c r="B30" s="211" t="s">
        <v>365</v>
      </c>
      <c r="C30" s="212"/>
      <c r="D30" s="212"/>
      <c r="E30" s="213"/>
      <c r="F30" s="4">
        <v>1</v>
      </c>
      <c r="G30" s="5">
        <v>1</v>
      </c>
      <c r="H30" s="5">
        <v>0</v>
      </c>
      <c r="I30" s="5">
        <f t="shared" si="0"/>
        <v>0</v>
      </c>
      <c r="J30" s="5" t="s">
        <v>241</v>
      </c>
    </row>
    <row r="31" spans="1:10" x14ac:dyDescent="0.2">
      <c r="A31" s="2" t="s">
        <v>266</v>
      </c>
      <c r="B31" s="211" t="s">
        <v>358</v>
      </c>
      <c r="C31" s="212"/>
      <c r="D31" s="212"/>
      <c r="E31" s="213"/>
      <c r="F31" s="4">
        <v>0.2</v>
      </c>
      <c r="G31" s="5">
        <v>2</v>
      </c>
      <c r="H31" s="5">
        <v>1</v>
      </c>
      <c r="I31" s="5">
        <f t="shared" si="0"/>
        <v>2</v>
      </c>
      <c r="J31" s="5" t="s">
        <v>241</v>
      </c>
    </row>
    <row r="32" spans="1:10" x14ac:dyDescent="0.2">
      <c r="A32" s="2" t="s">
        <v>413</v>
      </c>
      <c r="B32" s="211" t="s">
        <v>378</v>
      </c>
      <c r="C32" s="212"/>
      <c r="D32" s="212"/>
      <c r="E32" s="213"/>
      <c r="F32" s="4"/>
      <c r="G32" s="5">
        <v>1</v>
      </c>
      <c r="H32" s="5">
        <v>1</v>
      </c>
      <c r="I32" s="5">
        <f t="shared" si="0"/>
        <v>1</v>
      </c>
      <c r="J32" s="5" t="s">
        <v>413</v>
      </c>
    </row>
    <row r="33" spans="1:10" x14ac:dyDescent="0.2">
      <c r="A33" s="2" t="s">
        <v>266</v>
      </c>
      <c r="B33" s="211" t="s">
        <v>385</v>
      </c>
      <c r="C33" s="212"/>
      <c r="D33" s="212"/>
      <c r="E33" s="213"/>
      <c r="F33" s="4">
        <v>1</v>
      </c>
      <c r="G33" s="5">
        <v>1</v>
      </c>
      <c r="H33" s="5">
        <v>0</v>
      </c>
      <c r="I33" s="5">
        <f t="shared" ref="I33" si="2">G33*H33</f>
        <v>0</v>
      </c>
      <c r="J33" s="5" t="s">
        <v>241</v>
      </c>
    </row>
    <row r="34" spans="1:10" x14ac:dyDescent="0.2">
      <c r="A34" s="2" t="s">
        <v>413</v>
      </c>
      <c r="B34" s="211" t="s">
        <v>376</v>
      </c>
      <c r="C34" s="212"/>
      <c r="D34" s="212"/>
      <c r="E34" s="213"/>
      <c r="F34" s="4"/>
      <c r="G34" s="5">
        <v>1</v>
      </c>
      <c r="H34" s="5">
        <v>12.5</v>
      </c>
      <c r="I34" s="5">
        <f t="shared" si="0"/>
        <v>12.5</v>
      </c>
      <c r="J34" s="5" t="s">
        <v>413</v>
      </c>
    </row>
    <row r="35" spans="1:10" x14ac:dyDescent="0.2">
      <c r="A35" s="2" t="s">
        <v>413</v>
      </c>
      <c r="B35" s="211" t="s">
        <v>435</v>
      </c>
      <c r="C35" s="212"/>
      <c r="D35" s="212"/>
      <c r="E35" s="213"/>
      <c r="F35" s="4"/>
      <c r="G35" s="5">
        <v>1</v>
      </c>
      <c r="H35" s="5">
        <v>25</v>
      </c>
      <c r="I35" s="5">
        <f t="shared" ref="I35" si="3">G35*H35</f>
        <v>25</v>
      </c>
      <c r="J35" s="5" t="s">
        <v>413</v>
      </c>
    </row>
    <row r="36" spans="1:10" ht="41.25" customHeight="1" x14ac:dyDescent="0.2">
      <c r="A36" s="2" t="s">
        <v>408</v>
      </c>
      <c r="B36" s="211" t="s">
        <v>434</v>
      </c>
      <c r="C36" s="212"/>
      <c r="D36" s="212"/>
      <c r="E36" s="213"/>
      <c r="F36" s="4"/>
      <c r="G36" s="5">
        <v>1</v>
      </c>
      <c r="H36" s="5">
        <v>1</v>
      </c>
      <c r="I36" s="5">
        <f t="shared" ref="I36:I43" si="4">G36*H36</f>
        <v>1</v>
      </c>
      <c r="J36" s="5" t="s">
        <v>241</v>
      </c>
    </row>
    <row r="37" spans="1:10" s="123" customFormat="1" ht="48" customHeight="1" x14ac:dyDescent="0.2">
      <c r="A37" s="2" t="s">
        <v>265</v>
      </c>
      <c r="B37" s="211" t="s">
        <v>429</v>
      </c>
      <c r="C37" s="212"/>
      <c r="D37" s="212"/>
      <c r="E37" s="213"/>
      <c r="F37" s="4"/>
      <c r="G37" s="5">
        <v>1</v>
      </c>
      <c r="H37" s="5">
        <v>0</v>
      </c>
      <c r="I37" s="5">
        <f t="shared" si="4"/>
        <v>0</v>
      </c>
      <c r="J37" s="5" t="s">
        <v>239</v>
      </c>
    </row>
    <row r="38" spans="1:10" ht="29.25" customHeight="1" x14ac:dyDescent="0.2">
      <c r="A38" s="2" t="s">
        <v>383</v>
      </c>
      <c r="B38" s="211" t="s">
        <v>416</v>
      </c>
      <c r="C38" s="212"/>
      <c r="D38" s="212"/>
      <c r="E38" s="213"/>
      <c r="F38" s="4"/>
      <c r="G38" s="5">
        <v>1</v>
      </c>
      <c r="H38" s="5">
        <v>0</v>
      </c>
      <c r="I38" s="5">
        <f t="shared" si="4"/>
        <v>0</v>
      </c>
      <c r="J38" s="5" t="s">
        <v>241</v>
      </c>
    </row>
    <row r="39" spans="1:10" x14ac:dyDescent="0.2">
      <c r="A39" s="2" t="s">
        <v>384</v>
      </c>
      <c r="B39" s="211" t="s">
        <v>415</v>
      </c>
      <c r="C39" s="212"/>
      <c r="D39" s="212"/>
      <c r="E39" s="213"/>
      <c r="F39" s="4"/>
      <c r="G39" s="5">
        <v>1</v>
      </c>
      <c r="H39" s="5">
        <v>0</v>
      </c>
      <c r="I39" s="5">
        <f t="shared" si="4"/>
        <v>0</v>
      </c>
      <c r="J39" s="5" t="s">
        <v>241</v>
      </c>
    </row>
    <row r="40" spans="1:10" x14ac:dyDescent="0.2">
      <c r="A40" s="2" t="s">
        <v>384</v>
      </c>
      <c r="B40" s="211" t="s">
        <v>414</v>
      </c>
      <c r="C40" s="212"/>
      <c r="D40" s="212"/>
      <c r="E40" s="213"/>
      <c r="F40" s="4"/>
      <c r="G40" s="5">
        <v>1</v>
      </c>
      <c r="H40" s="5">
        <v>0</v>
      </c>
      <c r="I40" s="5">
        <f t="shared" si="4"/>
        <v>0</v>
      </c>
      <c r="J40" s="5" t="s">
        <v>241</v>
      </c>
    </row>
    <row r="41" spans="1:10" x14ac:dyDescent="0.2">
      <c r="A41" s="2" t="s">
        <v>384</v>
      </c>
      <c r="B41" s="211" t="s">
        <v>417</v>
      </c>
      <c r="C41" s="212"/>
      <c r="D41" s="212"/>
      <c r="E41" s="213"/>
      <c r="F41" s="4"/>
      <c r="G41" s="5">
        <v>1</v>
      </c>
      <c r="H41" s="5">
        <v>5</v>
      </c>
      <c r="I41" s="5">
        <f t="shared" si="4"/>
        <v>5</v>
      </c>
      <c r="J41" s="5" t="s">
        <v>241</v>
      </c>
    </row>
    <row r="42" spans="1:10" x14ac:dyDescent="0.2">
      <c r="A42" s="2" t="s">
        <v>384</v>
      </c>
      <c r="B42" s="211" t="s">
        <v>418</v>
      </c>
      <c r="C42" s="212"/>
      <c r="D42" s="212"/>
      <c r="E42" s="213"/>
      <c r="F42" s="4"/>
      <c r="G42" s="5">
        <v>1</v>
      </c>
      <c r="H42" s="5">
        <v>0</v>
      </c>
      <c r="I42" s="5">
        <f t="shared" si="4"/>
        <v>0</v>
      </c>
      <c r="J42" s="5" t="s">
        <v>239</v>
      </c>
    </row>
    <row r="43" spans="1:10" s="133" customFormat="1" x14ac:dyDescent="0.2">
      <c r="A43" s="130" t="s">
        <v>384</v>
      </c>
      <c r="B43" s="218" t="s">
        <v>409</v>
      </c>
      <c r="C43" s="219"/>
      <c r="D43" s="219"/>
      <c r="E43" s="220"/>
      <c r="F43" s="131"/>
      <c r="G43" s="131">
        <v>1</v>
      </c>
      <c r="H43" s="132">
        <v>1</v>
      </c>
      <c r="I43" s="132">
        <f t="shared" si="4"/>
        <v>1</v>
      </c>
      <c r="J43" s="132" t="s">
        <v>239</v>
      </c>
    </row>
    <row r="44" spans="1:10" ht="9.9499999999999993" customHeight="1" x14ac:dyDescent="0.2"/>
    <row r="45" spans="1:10" x14ac:dyDescent="0.2">
      <c r="A45" s="124" t="s">
        <v>375</v>
      </c>
      <c r="B45" t="s">
        <v>379</v>
      </c>
    </row>
  </sheetData>
  <mergeCells count="38">
    <mergeCell ref="B43:E43"/>
    <mergeCell ref="A1:D1"/>
    <mergeCell ref="B36:E36"/>
    <mergeCell ref="B28:E28"/>
    <mergeCell ref="B30:E30"/>
    <mergeCell ref="B31:E31"/>
    <mergeCell ref="B19:E19"/>
    <mergeCell ref="B20:E20"/>
    <mergeCell ref="B24:E24"/>
    <mergeCell ref="B9:E9"/>
    <mergeCell ref="B17:E17"/>
    <mergeCell ref="B15:E15"/>
    <mergeCell ref="B29:E29"/>
    <mergeCell ref="B18:E18"/>
    <mergeCell ref="B22:E22"/>
    <mergeCell ref="B12:E12"/>
    <mergeCell ref="B23:E23"/>
    <mergeCell ref="B27:E27"/>
    <mergeCell ref="B25:E25"/>
    <mergeCell ref="B26:E26"/>
    <mergeCell ref="B6:E6"/>
    <mergeCell ref="B7:E7"/>
    <mergeCell ref="B8:E8"/>
    <mergeCell ref="B10:E10"/>
    <mergeCell ref="B11:E11"/>
    <mergeCell ref="B16:E16"/>
    <mergeCell ref="B13:E13"/>
    <mergeCell ref="B14:E14"/>
    <mergeCell ref="B40:E40"/>
    <mergeCell ref="B41:E41"/>
    <mergeCell ref="B42:E42"/>
    <mergeCell ref="B37:E37"/>
    <mergeCell ref="B32:E32"/>
    <mergeCell ref="B34:E34"/>
    <mergeCell ref="B39:E39"/>
    <mergeCell ref="B33:E33"/>
    <mergeCell ref="B38:E38"/>
    <mergeCell ref="B35:E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B30"/>
  <sheetViews>
    <sheetView showRuler="0" view="pageLayout" topLeftCell="A4" zoomScale="126" zoomScalePageLayoutView="126" workbookViewId="0">
      <selection activeCell="B12" sqref="B12"/>
    </sheetView>
  </sheetViews>
  <sheetFormatPr defaultColWidth="8.6640625" defaultRowHeight="11.25" x14ac:dyDescent="0.2"/>
  <cols>
    <col min="1" max="1" width="14.33203125" style="58" customWidth="1"/>
    <col min="2" max="2" width="99.33203125" style="58" customWidth="1"/>
    <col min="3" max="9" width="9.33203125" customWidth="1"/>
  </cols>
  <sheetData>
    <row r="1" spans="1:2" ht="18" x14ac:dyDescent="0.25">
      <c r="A1" s="222" t="s">
        <v>269</v>
      </c>
      <c r="B1" s="222"/>
    </row>
    <row r="2" spans="1:2" x14ac:dyDescent="0.2">
      <c r="A2" s="61" t="s">
        <v>43</v>
      </c>
      <c r="B2" s="62" t="s">
        <v>246</v>
      </c>
    </row>
    <row r="3" spans="1:2" ht="45" x14ac:dyDescent="0.2">
      <c r="A3" s="59" t="s">
        <v>366</v>
      </c>
      <c r="B3" s="60" t="s">
        <v>363</v>
      </c>
    </row>
    <row r="4" spans="1:2" x14ac:dyDescent="0.2">
      <c r="A4" s="59" t="s">
        <v>370</v>
      </c>
      <c r="B4" s="60" t="s">
        <v>371</v>
      </c>
    </row>
    <row r="5" spans="1:2" ht="12" customHeight="1" x14ac:dyDescent="0.2">
      <c r="A5" s="59" t="s">
        <v>370</v>
      </c>
      <c r="B5" s="60" t="s">
        <v>389</v>
      </c>
    </row>
    <row r="6" spans="1:2" ht="22.5" x14ac:dyDescent="0.2">
      <c r="A6" s="59" t="s">
        <v>370</v>
      </c>
      <c r="B6" s="60" t="s">
        <v>390</v>
      </c>
    </row>
    <row r="7" spans="1:2" ht="33.75" x14ac:dyDescent="0.2">
      <c r="A7" s="59" t="s">
        <v>372</v>
      </c>
      <c r="B7" s="60" t="s">
        <v>391</v>
      </c>
    </row>
    <row r="8" spans="1:2" ht="22.5" x14ac:dyDescent="0.2">
      <c r="A8" s="59" t="s">
        <v>392</v>
      </c>
      <c r="B8" s="60" t="s">
        <v>393</v>
      </c>
    </row>
    <row r="9" spans="1:2" ht="45" x14ac:dyDescent="0.2">
      <c r="A9" s="59" t="s">
        <v>394</v>
      </c>
      <c r="B9" s="60" t="s">
        <v>395</v>
      </c>
    </row>
    <row r="10" spans="1:2" ht="22.5" x14ac:dyDescent="0.2">
      <c r="A10" s="59" t="s">
        <v>400</v>
      </c>
      <c r="B10" s="60" t="s">
        <v>399</v>
      </c>
    </row>
    <row r="11" spans="1:2" ht="45" x14ac:dyDescent="0.2">
      <c r="A11" s="59" t="s">
        <v>419</v>
      </c>
      <c r="B11" s="60" t="s">
        <v>427</v>
      </c>
    </row>
    <row r="12" spans="1:2" ht="56.25" x14ac:dyDescent="0.2">
      <c r="A12" s="59" t="s">
        <v>422</v>
      </c>
      <c r="B12" s="60" t="s">
        <v>428</v>
      </c>
    </row>
    <row r="13" spans="1:2" x14ac:dyDescent="0.2">
      <c r="A13" s="59"/>
      <c r="B13" s="60"/>
    </row>
    <row r="14" spans="1:2" x14ac:dyDescent="0.2">
      <c r="A14" s="59"/>
      <c r="B14" s="60"/>
    </row>
    <row r="15" spans="1:2" x14ac:dyDescent="0.2">
      <c r="A15" s="59"/>
      <c r="B15" s="60"/>
    </row>
    <row r="16" spans="1:2" x14ac:dyDescent="0.2">
      <c r="A16" s="59"/>
      <c r="B16" s="60"/>
    </row>
    <row r="17" spans="1:2" x14ac:dyDescent="0.2">
      <c r="A17" s="59"/>
      <c r="B17" s="60"/>
    </row>
    <row r="18" spans="1:2" x14ac:dyDescent="0.2">
      <c r="A18" s="59"/>
      <c r="B18" s="60"/>
    </row>
    <row r="19" spans="1:2" x14ac:dyDescent="0.2">
      <c r="A19" s="59"/>
      <c r="B19" s="60"/>
    </row>
    <row r="20" spans="1:2" x14ac:dyDescent="0.2">
      <c r="A20" s="59"/>
      <c r="B20" s="60"/>
    </row>
    <row r="21" spans="1:2" x14ac:dyDescent="0.2">
      <c r="A21" s="59"/>
      <c r="B21" s="60"/>
    </row>
    <row r="22" spans="1:2" x14ac:dyDescent="0.2">
      <c r="A22" s="59"/>
      <c r="B22" s="60"/>
    </row>
    <row r="23" spans="1:2" x14ac:dyDescent="0.2">
      <c r="A23" s="59"/>
      <c r="B23" s="60"/>
    </row>
    <row r="24" spans="1:2" x14ac:dyDescent="0.2">
      <c r="A24" s="59"/>
      <c r="B24" s="60"/>
    </row>
    <row r="25" spans="1:2" x14ac:dyDescent="0.2">
      <c r="A25" s="59"/>
      <c r="B25" s="60"/>
    </row>
    <row r="26" spans="1:2" x14ac:dyDescent="0.2">
      <c r="A26" s="59"/>
      <c r="B26" s="60"/>
    </row>
    <row r="27" spans="1:2" x14ac:dyDescent="0.2">
      <c r="A27" s="59"/>
      <c r="B27" s="60"/>
    </row>
    <row r="28" spans="1:2" x14ac:dyDescent="0.2">
      <c r="A28" s="59"/>
      <c r="B28" s="60"/>
    </row>
    <row r="29" spans="1:2" x14ac:dyDescent="0.2">
      <c r="A29" s="59"/>
      <c r="B29" s="60"/>
    </row>
    <row r="30" spans="1:2" x14ac:dyDescent="0.2">
      <c r="A30" s="59"/>
      <c r="B30" s="60"/>
    </row>
  </sheetData>
  <mergeCells count="1">
    <mergeCell ref="A1:B1"/>
  </mergeCells>
  <phoneticPr fontId="0"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E41"/>
  <sheetViews>
    <sheetView showRuler="0" view="pageLayout" zoomScale="141" zoomScalePageLayoutView="141" workbookViewId="0">
      <selection activeCell="C26" sqref="C26"/>
    </sheetView>
  </sheetViews>
  <sheetFormatPr defaultColWidth="8.6640625" defaultRowHeight="11.25" x14ac:dyDescent="0.2"/>
  <cols>
    <col min="1" max="1" width="8.33203125" style="58" customWidth="1"/>
    <col min="2" max="2" width="50.33203125" style="58" customWidth="1"/>
    <col min="3" max="3" width="7.6640625" style="58" bestFit="1" customWidth="1"/>
    <col min="4" max="4" width="6.83203125" style="127" bestFit="1" customWidth="1"/>
    <col min="5" max="5" width="8.5" style="127" bestFit="1" customWidth="1"/>
  </cols>
  <sheetData>
    <row r="1" spans="1:5" ht="18" x14ac:dyDescent="0.25">
      <c r="A1" s="222" t="s">
        <v>271</v>
      </c>
      <c r="B1" s="222"/>
      <c r="C1" s="222"/>
      <c r="D1" s="222"/>
      <c r="E1" s="222"/>
    </row>
    <row r="2" spans="1:5" x14ac:dyDescent="0.2">
      <c r="A2" s="63" t="s">
        <v>272</v>
      </c>
      <c r="B2" s="63" t="s">
        <v>245</v>
      </c>
      <c r="C2" s="63" t="s">
        <v>273</v>
      </c>
      <c r="D2" s="125" t="s">
        <v>274</v>
      </c>
      <c r="E2" s="125" t="s">
        <v>191</v>
      </c>
    </row>
    <row r="3" spans="1:5" x14ac:dyDescent="0.2">
      <c r="A3" s="64"/>
      <c r="B3" s="65" t="s">
        <v>380</v>
      </c>
      <c r="C3" s="65">
        <v>80</v>
      </c>
      <c r="D3" s="126"/>
      <c r="E3" s="126"/>
    </row>
    <row r="4" spans="1:5" x14ac:dyDescent="0.2">
      <c r="A4" s="64"/>
      <c r="B4" s="65" t="s">
        <v>329</v>
      </c>
      <c r="C4" s="65">
        <v>0</v>
      </c>
      <c r="D4" s="126"/>
      <c r="E4" s="126">
        <f>C3+C4</f>
        <v>80</v>
      </c>
    </row>
    <row r="5" spans="1:5" x14ac:dyDescent="0.2">
      <c r="A5" s="64"/>
      <c r="B5" s="65" t="s">
        <v>330</v>
      </c>
      <c r="C5" s="64">
        <v>0</v>
      </c>
      <c r="D5" s="126">
        <v>10</v>
      </c>
      <c r="E5" s="126">
        <f t="shared" ref="E5:E37" si="0">E4+C5-D5</f>
        <v>70</v>
      </c>
    </row>
    <row r="6" spans="1:5" x14ac:dyDescent="0.2">
      <c r="A6" s="64"/>
      <c r="B6" s="65" t="s">
        <v>241</v>
      </c>
      <c r="C6" s="64"/>
      <c r="D6" s="126">
        <v>2</v>
      </c>
      <c r="E6" s="126">
        <f t="shared" si="0"/>
        <v>68</v>
      </c>
    </row>
    <row r="7" spans="1:5" x14ac:dyDescent="0.2">
      <c r="A7" s="64"/>
      <c r="B7" s="65" t="s">
        <v>331</v>
      </c>
      <c r="C7" s="64"/>
      <c r="D7" s="126">
        <v>0</v>
      </c>
      <c r="E7" s="126">
        <f t="shared" si="0"/>
        <v>68</v>
      </c>
    </row>
    <row r="8" spans="1:5" x14ac:dyDescent="0.2">
      <c r="A8" s="64"/>
      <c r="B8" s="65" t="s">
        <v>332</v>
      </c>
      <c r="C8" s="64"/>
      <c r="D8" s="126">
        <v>3</v>
      </c>
      <c r="E8" s="126">
        <f t="shared" si="0"/>
        <v>65</v>
      </c>
    </row>
    <row r="9" spans="1:5" x14ac:dyDescent="0.2">
      <c r="A9" s="64"/>
      <c r="B9" s="65" t="s">
        <v>333</v>
      </c>
      <c r="C9" s="64"/>
      <c r="D9" s="126">
        <v>15</v>
      </c>
      <c r="E9" s="126">
        <f t="shared" si="0"/>
        <v>50</v>
      </c>
    </row>
    <row r="10" spans="1:5" x14ac:dyDescent="0.2">
      <c r="A10" s="64"/>
      <c r="B10" s="65" t="s">
        <v>354</v>
      </c>
      <c r="C10" s="64"/>
      <c r="D10" s="126">
        <v>8</v>
      </c>
      <c r="E10" s="126">
        <f t="shared" si="0"/>
        <v>42</v>
      </c>
    </row>
    <row r="11" spans="1:5" x14ac:dyDescent="0.2">
      <c r="A11" s="64"/>
      <c r="B11" s="65" t="s">
        <v>63</v>
      </c>
      <c r="C11" s="64"/>
      <c r="D11" s="126">
        <v>0</v>
      </c>
      <c r="E11" s="126">
        <f t="shared" si="0"/>
        <v>42</v>
      </c>
    </row>
    <row r="12" spans="1:5" x14ac:dyDescent="0.2">
      <c r="A12" s="64"/>
      <c r="B12" s="65" t="s">
        <v>355</v>
      </c>
      <c r="C12" s="64"/>
      <c r="D12" s="126">
        <v>0.2</v>
      </c>
      <c r="E12" s="126">
        <f t="shared" si="0"/>
        <v>41.8</v>
      </c>
    </row>
    <row r="13" spans="1:5" x14ac:dyDescent="0.2">
      <c r="A13" s="64"/>
      <c r="B13" s="65" t="s">
        <v>382</v>
      </c>
      <c r="C13" s="64"/>
      <c r="D13" s="126">
        <v>0.1</v>
      </c>
      <c r="E13" s="126">
        <f t="shared" si="0"/>
        <v>41.699999999999996</v>
      </c>
    </row>
    <row r="14" spans="1:5" x14ac:dyDescent="0.2">
      <c r="A14" s="64"/>
      <c r="B14" s="65" t="s">
        <v>267</v>
      </c>
      <c r="C14" s="64"/>
      <c r="D14" s="126">
        <v>1</v>
      </c>
      <c r="E14" s="126">
        <f t="shared" si="0"/>
        <v>40.699999999999996</v>
      </c>
    </row>
    <row r="15" spans="1:5" x14ac:dyDescent="0.2">
      <c r="A15" s="64"/>
      <c r="B15" s="65" t="s">
        <v>357</v>
      </c>
      <c r="C15" s="64"/>
      <c r="D15" s="126">
        <v>1</v>
      </c>
      <c r="E15" s="126">
        <f t="shared" si="0"/>
        <v>39.699999999999996</v>
      </c>
    </row>
    <row r="16" spans="1:5" x14ac:dyDescent="0.2">
      <c r="A16" s="64"/>
      <c r="B16" s="65" t="s">
        <v>358</v>
      </c>
      <c r="C16" s="64"/>
      <c r="D16" s="126">
        <v>0</v>
      </c>
      <c r="E16" s="126">
        <f t="shared" si="0"/>
        <v>39.699999999999996</v>
      </c>
    </row>
    <row r="17" spans="1:5" x14ac:dyDescent="0.2">
      <c r="A17" s="64"/>
      <c r="B17" s="65" t="s">
        <v>62</v>
      </c>
      <c r="C17" s="64"/>
      <c r="D17" s="126">
        <v>0</v>
      </c>
      <c r="E17" s="126">
        <f t="shared" si="0"/>
        <v>39.699999999999996</v>
      </c>
    </row>
    <row r="18" spans="1:5" x14ac:dyDescent="0.2">
      <c r="A18" s="64"/>
      <c r="B18" s="65"/>
      <c r="C18" s="64"/>
      <c r="D18" s="126">
        <v>0</v>
      </c>
      <c r="E18" s="126">
        <f t="shared" si="0"/>
        <v>39.699999999999996</v>
      </c>
    </row>
    <row r="19" spans="1:5" x14ac:dyDescent="0.2">
      <c r="A19" s="64"/>
      <c r="B19" s="65" t="s">
        <v>377</v>
      </c>
      <c r="C19" s="64"/>
      <c r="D19" s="126">
        <v>2</v>
      </c>
      <c r="E19" s="126">
        <f t="shared" si="0"/>
        <v>37.699999999999996</v>
      </c>
    </row>
    <row r="20" spans="1:5" x14ac:dyDescent="0.2">
      <c r="A20" s="64"/>
      <c r="B20" s="65" t="s">
        <v>386</v>
      </c>
      <c r="C20" s="64">
        <v>250</v>
      </c>
      <c r="D20" s="126"/>
      <c r="E20" s="126">
        <f t="shared" si="0"/>
        <v>287.7</v>
      </c>
    </row>
    <row r="21" spans="1:5" x14ac:dyDescent="0.2">
      <c r="A21" s="64"/>
      <c r="B21" s="65" t="s">
        <v>407</v>
      </c>
      <c r="C21" s="64">
        <v>673</v>
      </c>
      <c r="D21" s="126"/>
      <c r="E21" s="126">
        <f t="shared" si="0"/>
        <v>960.7</v>
      </c>
    </row>
    <row r="22" spans="1:5" x14ac:dyDescent="0.2">
      <c r="A22" s="64"/>
      <c r="B22" s="65" t="s">
        <v>412</v>
      </c>
      <c r="C22" s="64"/>
      <c r="D22" s="126">
        <v>130</v>
      </c>
      <c r="E22" s="126">
        <f t="shared" si="0"/>
        <v>830.7</v>
      </c>
    </row>
    <row r="23" spans="1:5" x14ac:dyDescent="0.2">
      <c r="A23" s="64"/>
      <c r="B23" s="65" t="s">
        <v>430</v>
      </c>
      <c r="C23" s="64">
        <v>1428</v>
      </c>
      <c r="D23" s="126"/>
      <c r="E23" s="126">
        <f t="shared" si="0"/>
        <v>2258.6999999999998</v>
      </c>
    </row>
    <row r="24" spans="1:5" x14ac:dyDescent="0.2">
      <c r="A24" s="64"/>
      <c r="B24" s="65" t="s">
        <v>436</v>
      </c>
      <c r="C24" s="65">
        <v>250</v>
      </c>
      <c r="D24" s="126"/>
      <c r="E24" s="126">
        <f t="shared" si="0"/>
        <v>2508.6999999999998</v>
      </c>
    </row>
    <row r="25" spans="1:5" x14ac:dyDescent="0.2">
      <c r="A25" s="64"/>
      <c r="B25" s="65" t="s">
        <v>437</v>
      </c>
      <c r="C25" s="64"/>
      <c r="D25" s="126">
        <v>165</v>
      </c>
      <c r="E25" s="126">
        <f t="shared" si="0"/>
        <v>2343.6999999999998</v>
      </c>
    </row>
    <row r="26" spans="1:5" x14ac:dyDescent="0.2">
      <c r="A26" s="64"/>
      <c r="B26" s="65" t="s">
        <v>439</v>
      </c>
      <c r="C26" s="64"/>
      <c r="D26" s="126">
        <v>350</v>
      </c>
      <c r="E26" s="126">
        <f t="shared" si="0"/>
        <v>1993.6999999999998</v>
      </c>
    </row>
    <row r="27" spans="1:5" x14ac:dyDescent="0.2">
      <c r="A27" s="64"/>
      <c r="B27" s="65"/>
      <c r="C27" s="64"/>
      <c r="D27" s="126"/>
      <c r="E27" s="126">
        <f t="shared" si="0"/>
        <v>1993.6999999999998</v>
      </c>
    </row>
    <row r="28" spans="1:5" x14ac:dyDescent="0.2">
      <c r="A28" s="64"/>
      <c r="B28" s="65"/>
      <c r="C28" s="64"/>
      <c r="D28" s="126"/>
      <c r="E28" s="126">
        <f t="shared" si="0"/>
        <v>1993.6999999999998</v>
      </c>
    </row>
    <row r="29" spans="1:5" x14ac:dyDescent="0.2">
      <c r="A29" s="64"/>
      <c r="B29" s="65"/>
      <c r="C29" s="64"/>
      <c r="D29" s="126"/>
      <c r="E29" s="126">
        <f t="shared" si="0"/>
        <v>1993.6999999999998</v>
      </c>
    </row>
    <row r="30" spans="1:5" x14ac:dyDescent="0.2">
      <c r="A30" s="64"/>
      <c r="B30" s="65"/>
      <c r="C30" s="64"/>
      <c r="D30" s="126"/>
      <c r="E30" s="126">
        <f t="shared" si="0"/>
        <v>1993.6999999999998</v>
      </c>
    </row>
    <row r="31" spans="1:5" x14ac:dyDescent="0.2">
      <c r="A31" s="64"/>
      <c r="B31" s="65"/>
      <c r="C31" s="64"/>
      <c r="D31" s="126"/>
      <c r="E31" s="126">
        <f t="shared" si="0"/>
        <v>1993.6999999999998</v>
      </c>
    </row>
    <row r="32" spans="1:5" x14ac:dyDescent="0.2">
      <c r="A32" s="64"/>
      <c r="B32" s="65"/>
      <c r="C32" s="64"/>
      <c r="D32" s="126"/>
      <c r="E32" s="126">
        <f t="shared" si="0"/>
        <v>1993.6999999999998</v>
      </c>
    </row>
    <row r="33" spans="1:5" x14ac:dyDescent="0.2">
      <c r="A33" s="64"/>
      <c r="B33" s="65"/>
      <c r="C33" s="64"/>
      <c r="D33" s="126"/>
      <c r="E33" s="126">
        <f t="shared" si="0"/>
        <v>1993.6999999999998</v>
      </c>
    </row>
    <row r="34" spans="1:5" x14ac:dyDescent="0.2">
      <c r="A34" s="64"/>
      <c r="B34" s="65"/>
      <c r="C34" s="64"/>
      <c r="D34" s="126"/>
      <c r="E34" s="126">
        <f t="shared" si="0"/>
        <v>1993.6999999999998</v>
      </c>
    </row>
    <row r="35" spans="1:5" x14ac:dyDescent="0.2">
      <c r="A35" s="64"/>
      <c r="B35" s="65"/>
      <c r="C35" s="64"/>
      <c r="D35" s="126"/>
      <c r="E35" s="126">
        <f>E34+C35-D35</f>
        <v>1993.6999999999998</v>
      </c>
    </row>
    <row r="36" spans="1:5" x14ac:dyDescent="0.2">
      <c r="A36" s="64"/>
      <c r="B36" s="65"/>
      <c r="C36" s="64"/>
      <c r="D36" s="126"/>
      <c r="E36" s="126">
        <f t="shared" si="0"/>
        <v>1993.6999999999998</v>
      </c>
    </row>
    <row r="37" spans="1:5" x14ac:dyDescent="0.2">
      <c r="A37" s="64"/>
      <c r="B37" s="65"/>
      <c r="C37" s="64"/>
      <c r="D37" s="126"/>
      <c r="E37" s="126">
        <f t="shared" si="0"/>
        <v>1993.6999999999998</v>
      </c>
    </row>
    <row r="38" spans="1:5" x14ac:dyDescent="0.2">
      <c r="A38" s="64"/>
      <c r="B38" s="65"/>
      <c r="C38" s="64"/>
      <c r="D38" s="126"/>
      <c r="E38" s="126">
        <f>E37+C38-D38</f>
        <v>1993.6999999999998</v>
      </c>
    </row>
    <row r="39" spans="1:5" x14ac:dyDescent="0.2">
      <c r="A39" s="64"/>
      <c r="B39" s="65"/>
      <c r="C39" s="64"/>
      <c r="D39" s="126"/>
      <c r="E39" s="126">
        <f>E38+C39-D39</f>
        <v>1993.6999999999998</v>
      </c>
    </row>
    <row r="40" spans="1:5" x14ac:dyDescent="0.2">
      <c r="A40" s="64"/>
      <c r="B40" s="65"/>
      <c r="C40" s="64"/>
      <c r="D40" s="126"/>
      <c r="E40" s="126">
        <f>E39+C40-D40</f>
        <v>1993.6999999999998</v>
      </c>
    </row>
    <row r="41" spans="1:5" x14ac:dyDescent="0.2">
      <c r="A41" s="64"/>
      <c r="B41" s="65"/>
      <c r="C41" s="64"/>
      <c r="D41" s="126"/>
      <c r="E41" s="126">
        <f>E40+C41-D41</f>
        <v>1993.6999999999998</v>
      </c>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Character</vt:lpstr>
      <vt:lpstr>Skills</vt:lpstr>
      <vt:lpstr>Spells</vt:lpstr>
      <vt:lpstr>Twitch</vt:lpstr>
      <vt:lpstr>Equipment</vt:lpstr>
      <vt:lpstr>Notes</vt:lpstr>
      <vt:lpstr>Account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Character Sheet</dc:title>
  <dc:creator>Doug Wade</dc:creator>
  <cp:lastModifiedBy>Doug Wade</cp:lastModifiedBy>
  <cp:lastPrinted>2025-08-30T19:07:47Z</cp:lastPrinted>
  <dcterms:created xsi:type="dcterms:W3CDTF">2003-09-22T08:47:03Z</dcterms:created>
  <dcterms:modified xsi:type="dcterms:W3CDTF">2025-09-11T23:45:26Z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-1013835039</vt:i4>
  </property>
  <property fmtid="{D5CDD505-2E9C-101B-9397-08002B2CF9AE}" pid="3" name="_EmailSubject">
    <vt:lpwstr>D&amp;D plus Master</vt:lpwstr>
  </property>
  <property fmtid="{D5CDD505-2E9C-101B-9397-08002B2CF9AE}" pid="4" name="_AuthorEmail">
    <vt:lpwstr>mkachi@aar.on.ca</vt:lpwstr>
  </property>
  <property fmtid="{D5CDD505-2E9C-101B-9397-08002B2CF9AE}" pid="5" name="_AuthorEmailDisplayName">
    <vt:lpwstr>Mits Kachi</vt:lpwstr>
  </property>
  <property fmtid="{D5CDD505-2E9C-101B-9397-08002B2CF9AE}" pid="6" name="_ReviewingToolsShownOnce">
    <vt:lpwstr/>
  </property>
</Properties>
</file>